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1087BD48-5E90-429B-AB6A-37BCC6335CFC}" xr6:coauthVersionLast="47" xr6:coauthVersionMax="47" xr10:uidLastSave="{00000000-0000-0000-0000-000000000000}"/>
  <bookViews>
    <workbookView xWindow="10770" yWindow="180" windowWidth="15930" windowHeight="15795" tabRatio="780" xr2:uid="{00000000-000D-0000-FFFF-FFFF00000000}"/>
  </bookViews>
  <sheets>
    <sheet name="利用内訳表" sheetId="48" r:id="rId1"/>
  </sheets>
  <definedNames>
    <definedName name="_xlnm.Print_Area" localSheetId="0">利用内訳表!$A$1:$S$35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48" l="1"/>
  <c r="L9" i="48" s="1"/>
  <c r="Q29" i="48"/>
  <c r="N29" i="48"/>
  <c r="U28" i="48"/>
  <c r="W28" i="48" s="1"/>
  <c r="L28" i="48"/>
  <c r="J28" i="48"/>
  <c r="U27" i="48"/>
  <c r="Y27" i="48" s="1"/>
  <c r="L27" i="48"/>
  <c r="J27" i="48"/>
  <c r="U26" i="48"/>
  <c r="W26" i="48" s="1"/>
  <c r="L26" i="48"/>
  <c r="J26" i="48"/>
  <c r="U25" i="48"/>
  <c r="Y25" i="48" s="1"/>
  <c r="L25" i="48"/>
  <c r="J25" i="48"/>
  <c r="U24" i="48"/>
  <c r="Y24" i="48" s="1"/>
  <c r="L24" i="48"/>
  <c r="J24" i="48"/>
  <c r="U23" i="48"/>
  <c r="Y23" i="48" s="1"/>
  <c r="L23" i="48"/>
  <c r="J23" i="48"/>
  <c r="U22" i="48"/>
  <c r="Y22" i="48" s="1"/>
  <c r="L22" i="48"/>
  <c r="J22" i="48"/>
  <c r="U21" i="48"/>
  <c r="Y21" i="48" s="1"/>
  <c r="L21" i="48"/>
  <c r="J21" i="48"/>
  <c r="U20" i="48"/>
  <c r="W20" i="48" s="1"/>
  <c r="L20" i="48"/>
  <c r="J20" i="48"/>
  <c r="U19" i="48"/>
  <c r="Y19" i="48" s="1"/>
  <c r="L19" i="48"/>
  <c r="J19" i="48"/>
  <c r="U18" i="48"/>
  <c r="W18" i="48" s="1"/>
  <c r="L18" i="48"/>
  <c r="J18" i="48"/>
  <c r="U17" i="48"/>
  <c r="Y17" i="48" s="1"/>
  <c r="L17" i="48"/>
  <c r="J17" i="48"/>
  <c r="U16" i="48"/>
  <c r="Y16" i="48" s="1"/>
  <c r="L16" i="48"/>
  <c r="J16" i="48"/>
  <c r="U15" i="48"/>
  <c r="Y15" i="48" s="1"/>
  <c r="L15" i="48"/>
  <c r="J15" i="48"/>
  <c r="U14" i="48"/>
  <c r="Y14" i="48" s="1"/>
  <c r="L14" i="48"/>
  <c r="J14" i="48"/>
  <c r="U13" i="48"/>
  <c r="Y13" i="48" s="1"/>
  <c r="L13" i="48"/>
  <c r="J13" i="48"/>
  <c r="U12" i="48"/>
  <c r="W12" i="48" s="1"/>
  <c r="L12" i="48"/>
  <c r="J12" i="48"/>
  <c r="U11" i="48"/>
  <c r="Y11" i="48" s="1"/>
  <c r="L11" i="48"/>
  <c r="J11" i="48"/>
  <c r="U10" i="48"/>
  <c r="W10" i="48" s="1"/>
  <c r="J10" i="48"/>
  <c r="L10" i="48" s="1"/>
  <c r="U9" i="48"/>
  <c r="Y9" i="48" s="1"/>
  <c r="Y12" i="48" l="1"/>
  <c r="Y20" i="48"/>
  <c r="Y28" i="48"/>
  <c r="Y10" i="48"/>
  <c r="AA11" i="48"/>
  <c r="Y18" i="48"/>
  <c r="AA19" i="48"/>
  <c r="Y26" i="48"/>
  <c r="AA27" i="48"/>
  <c r="U29" i="48"/>
  <c r="V29" i="48" s="1"/>
  <c r="J29" i="48" s="1"/>
  <c r="AF40" i="48" s="1"/>
  <c r="AA13" i="48"/>
  <c r="W14" i="48"/>
  <c r="AA21" i="48"/>
  <c r="W22" i="48"/>
  <c r="AA15" i="48"/>
  <c r="W16" i="48"/>
  <c r="AA23" i="48"/>
  <c r="W24" i="48"/>
  <c r="AA17" i="48"/>
  <c r="AA25" i="48"/>
  <c r="F33" i="48"/>
  <c r="AQ40" i="48" s="1"/>
  <c r="AA9" i="48"/>
  <c r="W9" i="48"/>
  <c r="AA10" i="48"/>
  <c r="W11" i="48"/>
  <c r="AB11" i="48" s="1"/>
  <c r="AF11" i="48" s="1"/>
  <c r="AA12" i="48"/>
  <c r="W13" i="48"/>
  <c r="AB13" i="48" s="1"/>
  <c r="AF13" i="48" s="1"/>
  <c r="AA14" i="48"/>
  <c r="AB14" i="48" s="1"/>
  <c r="AF14" i="48" s="1"/>
  <c r="W15" i="48"/>
  <c r="AA16" i="48"/>
  <c r="AD16" i="48" s="1"/>
  <c r="AH16" i="48" s="1"/>
  <c r="W17" i="48"/>
  <c r="AA18" i="48"/>
  <c r="AB18" i="48" s="1"/>
  <c r="AF18" i="48" s="1"/>
  <c r="W19" i="48"/>
  <c r="AB19" i="48" s="1"/>
  <c r="AF19" i="48" s="1"/>
  <c r="AA20" i="48"/>
  <c r="AD20" i="48" s="1"/>
  <c r="AH20" i="48" s="1"/>
  <c r="W21" i="48"/>
  <c r="AA22" i="48"/>
  <c r="AD22" i="48" s="1"/>
  <c r="AH22" i="48" s="1"/>
  <c r="W23" i="48"/>
  <c r="AB23" i="48" s="1"/>
  <c r="AF23" i="48" s="1"/>
  <c r="AA24" i="48"/>
  <c r="W25" i="48"/>
  <c r="AA26" i="48"/>
  <c r="W27" i="48"/>
  <c r="AA28" i="48"/>
  <c r="AB28" i="48" s="1"/>
  <c r="AF28" i="48" s="1"/>
  <c r="AD10" i="48" l="1"/>
  <c r="AH10" i="48" s="1"/>
  <c r="AB17" i="48"/>
  <c r="AF17" i="48" s="1"/>
  <c r="AB27" i="48"/>
  <c r="AF27" i="48" s="1"/>
  <c r="AD26" i="48"/>
  <c r="AH26" i="48" s="1"/>
  <c r="AB25" i="48"/>
  <c r="AF25" i="48" s="1"/>
  <c r="AB24" i="48"/>
  <c r="AF24" i="48" s="1"/>
  <c r="AB12" i="48"/>
  <c r="AF12" i="48" s="1"/>
  <c r="AB21" i="48"/>
  <c r="AF21" i="48" s="1"/>
  <c r="AD19" i="48"/>
  <c r="AH19" i="48" s="1"/>
  <c r="W29" i="48"/>
  <c r="L29" i="48" s="1"/>
  <c r="AH40" i="48" s="1"/>
  <c r="AD25" i="48"/>
  <c r="AH25" i="48" s="1"/>
  <c r="AD27" i="48"/>
  <c r="AH27" i="48" s="1"/>
  <c r="AD15" i="48"/>
  <c r="AH15" i="48" s="1"/>
  <c r="AD11" i="48"/>
  <c r="AH11" i="48" s="1"/>
  <c r="AD17" i="48"/>
  <c r="AH17" i="48" s="1"/>
  <c r="AB9" i="48"/>
  <c r="AD9" i="48"/>
  <c r="AH9" i="48" s="1"/>
  <c r="AD21" i="48"/>
  <c r="AH21" i="48" s="1"/>
  <c r="AD13" i="48"/>
  <c r="AH13" i="48" s="1"/>
  <c r="AB15" i="48"/>
  <c r="AF15" i="48" s="1"/>
  <c r="AB16" i="48"/>
  <c r="AF16" i="48" s="1"/>
  <c r="AD28" i="48"/>
  <c r="AH28" i="48" s="1"/>
  <c r="AD12" i="48"/>
  <c r="AH12" i="48" s="1"/>
  <c r="AB20" i="48"/>
  <c r="AF20" i="48" s="1"/>
  <c r="AB26" i="48"/>
  <c r="AF26" i="48" s="1"/>
  <c r="AD23" i="48"/>
  <c r="AH23" i="48" s="1"/>
  <c r="AD14" i="48"/>
  <c r="AH14" i="48" s="1"/>
  <c r="AB22" i="48"/>
  <c r="AF22" i="48" s="1"/>
  <c r="AB10" i="48"/>
  <c r="AD18" i="48"/>
  <c r="AH18" i="48" s="1"/>
  <c r="AD24" i="48"/>
  <c r="AH24" i="48" s="1"/>
  <c r="AF10" i="48" l="1"/>
  <c r="AF9" i="48"/>
  <c r="X29" i="48"/>
  <c r="Y29" i="48" l="1"/>
  <c r="AB29" i="48" s="1"/>
  <c r="Z29" i="48"/>
  <c r="AD29" i="48" s="1"/>
  <c r="AH29" i="48" l="1"/>
  <c r="AF34" i="48" s="1"/>
  <c r="AF29" i="48"/>
  <c r="AF32" i="48" s="1"/>
  <c r="AB32" i="48"/>
  <c r="AB34" i="48" l="1"/>
  <c r="AB39" i="48" s="1"/>
  <c r="H31" i="48" s="1"/>
  <c r="AF39" i="48"/>
  <c r="P31" i="48" s="1"/>
  <c r="AP40" i="48" l="1"/>
  <c r="P32" i="48"/>
  <c r="AO40" i="48"/>
  <c r="H32" i="48"/>
  <c r="K33" i="48" s="1"/>
  <c r="P33" i="48" s="1"/>
  <c r="AR40" i="4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6" authorId="0" shapeId="0" xr:uid="{00000000-0006-0000-0000-000001000000}">
      <text>
        <r>
          <rPr>
            <sz val="10"/>
            <color indexed="81"/>
            <rFont val="ＭＳ ゴシック"/>
            <family val="3"/>
            <charset val="128"/>
          </rPr>
          <t>・必ず</t>
        </r>
        <r>
          <rPr>
            <b/>
            <u/>
            <sz val="10"/>
            <color indexed="81"/>
            <rFont val="ＭＳ ゴシック"/>
            <family val="3"/>
            <charset val="128"/>
          </rPr>
          <t>利用月</t>
        </r>
        <r>
          <rPr>
            <sz val="10"/>
            <color indexed="81"/>
            <rFont val="ＭＳ ゴシック"/>
            <family val="3"/>
            <charset val="128"/>
          </rPr>
          <t xml:space="preserve">を入力してください
（空欄の場合、計算式が反映されません）
・１回の申請で複数月を作成する場合、
</t>
        </r>
        <r>
          <rPr>
            <b/>
            <u/>
            <sz val="10"/>
            <color indexed="81"/>
            <rFont val="ＭＳ ゴシック"/>
            <family val="3"/>
            <charset val="128"/>
          </rPr>
          <t>シートをコピー</t>
        </r>
        <r>
          <rPr>
            <sz val="10"/>
            <color indexed="81"/>
            <rFont val="ＭＳ ゴシック"/>
            <family val="3"/>
            <charset val="128"/>
          </rPr>
          <t>して</t>
        </r>
        <r>
          <rPr>
            <b/>
            <u/>
            <sz val="10"/>
            <color indexed="81"/>
            <rFont val="ＭＳ ゴシック"/>
            <family val="3"/>
            <charset val="128"/>
          </rPr>
          <t>月ごとに作成</t>
        </r>
        <r>
          <rPr>
            <sz val="10"/>
            <color indexed="81"/>
            <rFont val="ＭＳ ゴシック"/>
            <family val="3"/>
            <charset val="128"/>
          </rPr>
          <t>して
ください</t>
        </r>
      </text>
    </comment>
  </commentList>
</comments>
</file>

<file path=xl/sharedStrings.xml><?xml version="1.0" encoding="utf-8"?>
<sst xmlns="http://schemas.openxmlformats.org/spreadsheetml/2006/main" count="374" uniqueCount="52">
  <si>
    <t>日</t>
    <rPh sb="0" eb="1">
      <t>ニチ</t>
    </rPh>
    <phoneticPr fontId="2"/>
  </si>
  <si>
    <t>円</t>
    <rPh sb="0" eb="1">
      <t>エン</t>
    </rPh>
    <phoneticPr fontId="2"/>
  </si>
  <si>
    <t>～</t>
    <phoneticPr fontId="2"/>
  </si>
  <si>
    <t>月分</t>
    <rPh sb="0" eb="2">
      <t>ガツブン</t>
    </rPh>
    <phoneticPr fontId="2"/>
  </si>
  <si>
    <t>利用時間数</t>
    <rPh sb="0" eb="2">
      <t>リヨウ</t>
    </rPh>
    <rPh sb="2" eb="4">
      <t>ジカン</t>
    </rPh>
    <rPh sb="4" eb="5">
      <t>スウ</t>
    </rPh>
    <phoneticPr fontId="2"/>
  </si>
  <si>
    <t>：</t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</si>
  <si>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</si>
  <si>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</si>
  <si>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クーポン等の
割引金額</t>
    <rPh sb="4" eb="5">
      <t>トウ</t>
    </rPh>
    <rPh sb="7" eb="9">
      <t>ワリビキ</t>
    </rPh>
    <rPh sb="9" eb="11">
      <t>キンガク</t>
    </rPh>
    <phoneticPr fontId="2"/>
  </si>
  <si>
    <t>保育料
（割引前）</t>
    <rPh sb="0" eb="3">
      <t>ホイクリョウ</t>
    </rPh>
    <rPh sb="5" eb="7">
      <t>ワリビキ</t>
    </rPh>
    <rPh sb="7" eb="8">
      <t>マエ</t>
    </rPh>
    <phoneticPr fontId="2"/>
  </si>
  <si>
    <t>合計</t>
    <rPh sb="0" eb="2">
      <t>ゴウケイ</t>
    </rPh>
    <phoneticPr fontId="2"/>
  </si>
  <si>
    <t>日中</t>
    <rPh sb="0" eb="2">
      <t>ニッチュウ</t>
    </rPh>
    <phoneticPr fontId="2"/>
  </si>
  <si>
    <t>日中利用時間数</t>
    <rPh sb="0" eb="2">
      <t>ニッチュウ</t>
    </rPh>
    <rPh sb="2" eb="4">
      <t>リヨウ</t>
    </rPh>
    <rPh sb="4" eb="6">
      <t>ジカン</t>
    </rPh>
    <rPh sb="6" eb="7">
      <t>スウ</t>
    </rPh>
    <phoneticPr fontId="2"/>
  </si>
  <si>
    <t>時間</t>
    <phoneticPr fontId="2"/>
  </si>
  <si>
    <t>選定額</t>
    <rPh sb="0" eb="2">
      <t>センテイ</t>
    </rPh>
    <rPh sb="2" eb="3">
      <t>ガク</t>
    </rPh>
    <phoneticPr fontId="2"/>
  </si>
  <si>
    <t>夜間利用時間数</t>
    <rPh sb="0" eb="2">
      <t>ヤカン</t>
    </rPh>
    <rPh sb="2" eb="4">
      <t>リヨウ</t>
    </rPh>
    <rPh sb="4" eb="6">
      <t>ジカン</t>
    </rPh>
    <rPh sb="6" eb="7">
      <t>スウ</t>
    </rPh>
    <phoneticPr fontId="2"/>
  </si>
  <si>
    <t>日中
時間数</t>
    <rPh sb="0" eb="2">
      <t>ニッチュウ</t>
    </rPh>
    <rPh sb="3" eb="5">
      <t>ジカン</t>
    </rPh>
    <rPh sb="5" eb="6">
      <t>スウ</t>
    </rPh>
    <phoneticPr fontId="9"/>
  </si>
  <si>
    <t>夜間
時間数</t>
    <rPh sb="0" eb="2">
      <t>ヤカン</t>
    </rPh>
    <rPh sb="3" eb="5">
      <t>ジカン</t>
    </rPh>
    <rPh sb="5" eb="6">
      <t>スウ</t>
    </rPh>
    <phoneticPr fontId="9"/>
  </si>
  <si>
    <t>利用料</t>
    <rPh sb="0" eb="3">
      <t>リヨウリョウ</t>
    </rPh>
    <phoneticPr fontId="6"/>
  </si>
  <si>
    <t>申請する
利用日</t>
    <rPh sb="0" eb="2">
      <t>シンセイ</t>
    </rPh>
    <rPh sb="5" eb="7">
      <t>リヨウ</t>
    </rPh>
    <rPh sb="7" eb="8">
      <t>ビ</t>
    </rPh>
    <phoneticPr fontId="2"/>
  </si>
  <si>
    <t>ベビーシッター利用内訳表</t>
    <rPh sb="7" eb="9">
      <t>リヨウ</t>
    </rPh>
    <rPh sb="9" eb="11">
      <t>ウチワケ</t>
    </rPh>
    <rPh sb="11" eb="12">
      <t>ヒョウ</t>
    </rPh>
    <phoneticPr fontId="2"/>
  </si>
  <si>
    <t>年度</t>
    <rPh sb="0" eb="2">
      <t>ネンド</t>
    </rPh>
    <phoneticPr fontId="2"/>
  </si>
  <si>
    <t>補助対象保育料</t>
    <rPh sb="0" eb="2">
      <t>ホジョ</t>
    </rPh>
    <rPh sb="2" eb="4">
      <t>タイショウ</t>
    </rPh>
    <rPh sb="4" eb="7">
      <t>ホイクリョウ</t>
    </rPh>
    <phoneticPr fontId="2"/>
  </si>
  <si>
    <t>日中
（7:00～22：00）</t>
    <rPh sb="0" eb="2">
      <t>ニッチュウ</t>
    </rPh>
    <phoneticPr fontId="2"/>
  </si>
  <si>
    <t>補助見込額</t>
    <rPh sb="0" eb="2">
      <t>ホジョ</t>
    </rPh>
    <rPh sb="2" eb="4">
      <t>ミコミ</t>
    </rPh>
    <rPh sb="4" eb="5">
      <t>ガク</t>
    </rPh>
    <phoneticPr fontId="6"/>
  </si>
  <si>
    <t>↑　日中の端数計算</t>
    <rPh sb="2" eb="4">
      <t>ニッチュウ</t>
    </rPh>
    <rPh sb="5" eb="7">
      <t>ハスウ</t>
    </rPh>
    <rPh sb="7" eb="9">
      <t>ケイサン</t>
    </rPh>
    <phoneticPr fontId="2"/>
  </si>
  <si>
    <t>↑　全体の端数計算</t>
    <rPh sb="2" eb="4">
      <t>ゼンタイ</t>
    </rPh>
    <rPh sb="5" eb="7">
      <t>ハスウ</t>
    </rPh>
    <rPh sb="7" eb="9">
      <t>ケイサン</t>
    </rPh>
    <phoneticPr fontId="2"/>
  </si>
  <si>
    <t>（端数切捨）</t>
    <rPh sb="1" eb="3">
      <t>ハスウ</t>
    </rPh>
    <rPh sb="3" eb="5">
      <t>キリス</t>
    </rPh>
    <phoneticPr fontId="2"/>
  </si>
  <si>
    <t>【参考】合計（日中＋夜間）</t>
    <rPh sb="1" eb="3">
      <t>サンコウ</t>
    </rPh>
    <rPh sb="4" eb="6">
      <t>ゴウケイ</t>
    </rPh>
    <rPh sb="7" eb="9">
      <t>ニッチュウ</t>
    </rPh>
    <rPh sb="10" eb="12">
      <t>ヤカン</t>
    </rPh>
    <phoneticPr fontId="2"/>
  </si>
  <si>
    <t>↓</t>
    <phoneticPr fontId="2"/>
  </si>
  <si>
    <t>（日中＞夜間の場合：日中に+1H、日中≦夜間の場合：夜間に+1H）</t>
    <phoneticPr fontId="2"/>
  </si>
  <si>
    <t>↑　日中・夜間それぞれに端数があり、その合計が60分未満の場合の計算</t>
    <rPh sb="2" eb="4">
      <t>ニッチュウ</t>
    </rPh>
    <rPh sb="5" eb="7">
      <t>ヤカン</t>
    </rPh>
    <rPh sb="12" eb="14">
      <t>ハスウ</t>
    </rPh>
    <rPh sb="20" eb="22">
      <t>ゴウケイ</t>
    </rPh>
    <rPh sb="25" eb="26">
      <t>フン</t>
    </rPh>
    <rPh sb="26" eb="28">
      <t>ミマン</t>
    </rPh>
    <rPh sb="29" eb="31">
      <t>バアイ</t>
    </rPh>
    <rPh sb="32" eb="34">
      <t>ケイサン</t>
    </rPh>
    <phoneticPr fontId="2"/>
  </si>
  <si>
    <t>対象児童名</t>
    <rPh sb="0" eb="2">
      <t>タイショウ</t>
    </rPh>
    <rPh sb="2" eb="4">
      <t>ジドウ</t>
    </rPh>
    <rPh sb="4" eb="5">
      <t>メイ</t>
    </rPh>
    <phoneticPr fontId="2"/>
  </si>
  <si>
    <t>利用時間帯
（24時間表記でご記入ください）</t>
    <rPh sb="0" eb="2">
      <t>リヨウ</t>
    </rPh>
    <rPh sb="2" eb="5">
      <t>ジカンタイ</t>
    </rPh>
    <rPh sb="9" eb="11">
      <t>ジカン</t>
    </rPh>
    <rPh sb="11" eb="13">
      <t>ヒョウキ</t>
    </rPh>
    <rPh sb="15" eb="17">
      <t>キニュウ</t>
    </rPh>
    <phoneticPr fontId="2"/>
  </si>
  <si>
    <t>補助上限額</t>
    <rPh sb="0" eb="2">
      <t>ホジョ</t>
    </rPh>
    <rPh sb="2" eb="5">
      <t>ジョウゲンガク</t>
    </rPh>
    <phoneticPr fontId="2"/>
  </si>
  <si>
    <t>補助上限額</t>
    <phoneticPr fontId="2"/>
  </si>
  <si>
    <t>夜間
（22：00～7:00）</t>
    <phoneticPr fontId="2"/>
  </si>
  <si>
    <t>00</t>
    <phoneticPr fontId="2"/>
  </si>
  <si>
    <t>時間数</t>
    <phoneticPr fontId="2"/>
  </si>
  <si>
    <t>備考</t>
    <rPh sb="0" eb="2">
      <t>ビコウ</t>
    </rPh>
    <phoneticPr fontId="2"/>
  </si>
  <si>
    <t>墨田区
記入欄</t>
    <rPh sb="0" eb="3">
      <t>スミダク</t>
    </rPh>
    <rPh sb="4" eb="6">
      <t>キニュウ</t>
    </rPh>
    <rPh sb="6" eb="7">
      <t>ラン</t>
    </rPh>
    <phoneticPr fontId="2"/>
  </si>
  <si>
    <t>01</t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</si>
  <si>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</si>
  <si>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</si>
  <si>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</si>
  <si>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</si>
  <si>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</si>
  <si>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</si>
  <si>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</si>
  <si>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</si>
  <si>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令和８</t>
    <rPh sb="0" eb="2">
      <t>レイワ</t>
    </rPh>
    <phoneticPr fontId="2"/>
  </si>
  <si>
    <t>第２号様式（第８条関係）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</si>
</sst>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0_ "/>
    <numFmt numFmtId="178" formatCode="#,##0_);[Red]\(#,##0\)"/>
  </numFmts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1"/>
      <name val="ＭＳ ゴシック"/>
      <family val="3"/>
      <charset val="128"/>
    </font>
    <font>
      <b/>
      <u/>
      <sz val="10"/>
      <color indexed="8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5FFE5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39">
    <xf numFmtId="0" fontId="0" fillId="0" borderId="0" xfId="0"/>
    <xf numFmtId="0" fontId="10" fillId="0" borderId="0" xfId="0" applyFont="1" applyAlignment="1">
      <alignment horizontal="center" vertical="center"/>
    </xf>
    <xf numFmtId="38" fontId="10" fillId="0" borderId="0" xfId="1" applyFont="1" applyAlignment="1" applyProtection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38" fontId="10" fillId="0" borderId="23" xfId="1" applyFont="1" applyFill="1" applyBorder="1" applyAlignment="1" applyProtection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/>
    </xf>
    <xf numFmtId="0" fontId="10" fillId="0" borderId="23" xfId="1" applyNumberFormat="1" applyFont="1" applyFill="1" applyBorder="1" applyAlignment="1" applyProtection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10" fillId="0" borderId="5" xfId="0" quotePrefix="1" applyFont="1" applyBorder="1" applyAlignment="1" applyProtection="1">
      <alignment horizontal="right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176" fontId="10" fillId="0" borderId="5" xfId="0" applyNumberFormat="1" applyFont="1" applyBorder="1" applyAlignment="1" applyProtection="1">
      <alignment horizontal="center" vertical="center"/>
      <protection locked="0"/>
    </xf>
    <xf numFmtId="38" fontId="10" fillId="0" borderId="0" xfId="1" applyFont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176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38" fontId="10" fillId="0" borderId="19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vertical="center" shrinkToFit="1"/>
      <protection locked="0"/>
    </xf>
    <xf numFmtId="38" fontId="10" fillId="0" borderId="5" xfId="0" applyNumberFormat="1" applyFont="1" applyBorder="1" applyAlignment="1" applyProtection="1">
      <alignment vertical="center" shrinkToFit="1"/>
      <protection locked="0"/>
    </xf>
    <xf numFmtId="0" fontId="6" fillId="0" borderId="0" xfId="0" applyFont="1" applyAlignment="1">
      <alignment horizontal="left"/>
    </xf>
    <xf numFmtId="0" fontId="8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12" fillId="0" borderId="0" xfId="0" applyFont="1"/>
    <xf numFmtId="0" fontId="10" fillId="5" borderId="2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 shrinkToFit="1"/>
    </xf>
    <xf numFmtId="178" fontId="10" fillId="0" borderId="2" xfId="0" applyNumberFormat="1" applyFont="1" applyBorder="1" applyAlignment="1">
      <alignment horizontal="right" vertical="center" shrinkToFit="1"/>
    </xf>
    <xf numFmtId="178" fontId="10" fillId="0" borderId="3" xfId="0" applyNumberFormat="1" applyFont="1" applyBorder="1" applyAlignment="1">
      <alignment horizontal="right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178" fontId="10" fillId="0" borderId="2" xfId="1" applyNumberFormat="1" applyFont="1" applyBorder="1" applyAlignment="1" applyProtection="1">
      <alignment horizontal="right" vertical="center" shrinkToFit="1"/>
    </xf>
    <xf numFmtId="178" fontId="10" fillId="0" borderId="3" xfId="1" applyNumberFormat="1" applyFont="1" applyBorder="1" applyAlignment="1" applyProtection="1">
      <alignment horizontal="right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178" fontId="10" fillId="0" borderId="26" xfId="0" applyNumberFormat="1" applyFont="1" applyBorder="1" applyAlignment="1">
      <alignment horizontal="right" vertical="center" shrinkToFit="1"/>
    </xf>
    <xf numFmtId="178" fontId="10" fillId="0" borderId="17" xfId="0" applyNumberFormat="1" applyFont="1" applyBorder="1" applyAlignment="1">
      <alignment horizontal="right" vertical="center" shrinkToFit="1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 shrinkToFit="1"/>
    </xf>
    <xf numFmtId="178" fontId="10" fillId="0" borderId="2" xfId="0" applyNumberFormat="1" applyFont="1" applyBorder="1" applyAlignment="1">
      <alignment horizontal="right" vertical="center" wrapText="1"/>
    </xf>
    <xf numFmtId="178" fontId="10" fillId="0" borderId="3" xfId="0" applyNumberFormat="1" applyFont="1" applyBorder="1" applyAlignment="1">
      <alignment horizontal="right" vertical="center" wrapText="1"/>
    </xf>
    <xf numFmtId="0" fontId="10" fillId="0" borderId="10" xfId="0" applyFont="1" applyBorder="1" applyAlignment="1">
      <alignment horizontal="center" vertical="center" shrinkToFit="1"/>
    </xf>
    <xf numFmtId="178" fontId="10" fillId="0" borderId="9" xfId="0" applyNumberFormat="1" applyFont="1" applyBorder="1" applyAlignment="1">
      <alignment horizontal="right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78" fontId="10" fillId="0" borderId="21" xfId="1" applyNumberFormat="1" applyFont="1" applyFill="1" applyBorder="1" applyAlignment="1" applyProtection="1">
      <alignment horizontal="right" vertical="center" shrinkToFit="1"/>
    </xf>
    <xf numFmtId="178" fontId="10" fillId="0" borderId="22" xfId="1" applyNumberFormat="1" applyFont="1" applyFill="1" applyBorder="1" applyAlignment="1" applyProtection="1">
      <alignment horizontal="right" vertical="center" shrinkToFi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center" vertical="center" wrapText="1"/>
    </xf>
    <xf numFmtId="178" fontId="10" fillId="0" borderId="3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78" fontId="10" fillId="0" borderId="3" xfId="0" applyNumberFormat="1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178" fontId="10" fillId="5" borderId="5" xfId="1" applyNumberFormat="1" applyFont="1" applyFill="1" applyBorder="1" applyAlignment="1" applyProtection="1">
      <alignment horizontal="right" vertical="center" shrinkToFit="1"/>
      <protection locked="0"/>
    </xf>
    <xf numFmtId="178" fontId="10" fillId="5" borderId="2" xfId="1" applyNumberFormat="1" applyFont="1" applyFill="1" applyBorder="1" applyAlignment="1" applyProtection="1">
      <alignment horizontal="right" vertical="center" shrinkToFit="1"/>
      <protection locked="0"/>
    </xf>
    <xf numFmtId="178" fontId="10" fillId="5" borderId="10" xfId="1" applyNumberFormat="1" applyFont="1" applyFill="1" applyBorder="1" applyAlignment="1" applyProtection="1">
      <alignment horizontal="right" vertical="center" shrinkToFit="1"/>
      <protection locked="0"/>
    </xf>
    <xf numFmtId="178" fontId="10" fillId="5" borderId="6" xfId="1" applyNumberFormat="1" applyFont="1" applyFill="1" applyBorder="1" applyAlignment="1" applyProtection="1">
      <alignment horizontal="right" vertical="center" shrinkToFi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177" fontId="6" fillId="0" borderId="0" xfId="0" applyNumberFormat="1" applyFont="1" applyAlignment="1">
      <alignment horizontal="right" shrinkToFit="1"/>
    </xf>
    <xf numFmtId="0" fontId="5" fillId="0" borderId="5" xfId="0" applyFont="1" applyBorder="1" applyAlignment="1">
      <alignment horizontal="center" vertical="center" shrinkToFit="1"/>
    </xf>
    <xf numFmtId="0" fontId="8" fillId="5" borderId="2" xfId="0" applyFont="1" applyFill="1" applyBorder="1" applyAlignment="1" applyProtection="1">
      <alignment horizontal="left" vertical="center"/>
      <protection locked="0"/>
    </xf>
    <xf numFmtId="0" fontId="8" fillId="5" borderId="3" xfId="0" applyFont="1" applyFill="1" applyBorder="1" applyAlignment="1" applyProtection="1">
      <alignment horizontal="left" vertical="center"/>
      <protection locked="0"/>
    </xf>
    <xf numFmtId="0" fontId="8" fillId="5" borderId="4" xfId="0" applyFont="1" applyFill="1" applyBorder="1" applyAlignment="1" applyProtection="1">
      <alignment horizontal="left" vertical="center"/>
      <protection locked="0"/>
    </xf>
    <xf numFmtId="0" fontId="10" fillId="5" borderId="5" xfId="0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 shrinkToFit="1"/>
    </xf>
    <xf numFmtId="0" fontId="10" fillId="4" borderId="3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CC"/>
      <color rgb="FFFFFFEB"/>
      <color rgb="FFE5FFE5"/>
      <color rgb="FFCC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101600</xdr:colOff>
      <xdr:row>0</xdr:row>
      <xdr:rowOff>6350</xdr:rowOff>
    </xdr:from>
    <xdr:to>
      <xdr:col>18</xdr:col>
      <xdr:colOff>269194</xdr:colOff>
      <xdr:row>4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49450" y="6350"/>
          <a:ext cx="4117294" cy="1060450"/>
        </a:xfrm>
        <a:prstGeom prst="roundRect">
          <a:avLst/>
        </a:prstGeom>
        <a:solidFill>
          <a:srgbClr val="FFFFCC"/>
        </a:solidFill>
        <a:ln w="6350">
          <a:solidFill>
            <a:sysClr val="windowText" lastClr="000000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ctr"/>
        <a:lstStyle/>
        <a:p>
          <a:pPr algn="l"/>
          <a:r>
            <a:rPr kumimoji="1" lang="en-US" altLang="ja-JP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必ずお読みください</a:t>
          </a:r>
          <a:r>
            <a:rPr kumimoji="1" lang="en-US" altLang="ja-JP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・児童</a:t>
          </a:r>
          <a:r>
            <a:rPr kumimoji="1" lang="en-US" altLang="ja-JP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人につき</a:t>
          </a:r>
          <a:r>
            <a:rPr kumimoji="1" lang="ja-JP" altLang="en-US" sz="85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月ごとに作成</a:t>
          </a:r>
          <a:r>
            <a:rPr kumimoji="1" lang="ja-JP" altLang="en-US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してください。</a:t>
          </a:r>
          <a:endParaRPr kumimoji="1" lang="en-US" altLang="ja-JP" sz="8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85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みどり色のセルに入力（選択）</a:t>
          </a:r>
          <a:r>
            <a:rPr kumimoji="1" lang="ja-JP" altLang="en-US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してください。</a:t>
          </a:r>
        </a:p>
        <a:p>
          <a:pPr algn="l"/>
          <a:r>
            <a:rPr kumimoji="1" lang="ja-JP" altLang="en-US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・入会金、申込金、交通費、キャンセル料、保険料、おむつ代等は含みません。</a:t>
          </a:r>
          <a:endParaRPr kumimoji="1" lang="en-US" altLang="ja-JP" sz="8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・日付を跨ぐ利用の場合、</a:t>
          </a:r>
          <a:r>
            <a:rPr kumimoji="1" lang="en-US" altLang="ja-JP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24</a:t>
          </a:r>
          <a:r>
            <a:rPr kumimoji="1" lang="ja-JP" altLang="en-US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時（</a:t>
          </a:r>
          <a:r>
            <a:rPr kumimoji="1" lang="en-US" altLang="ja-JP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  <a:r>
            <a:rPr kumimoji="1" lang="ja-JP" altLang="en-US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時）を境に</a:t>
          </a:r>
          <a:r>
            <a:rPr kumimoji="1" lang="en-US" altLang="ja-JP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行に分けて入力してください。</a:t>
          </a:r>
          <a:endParaRPr kumimoji="1" lang="en-US" altLang="ja-JP" sz="8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　（例　</a:t>
          </a:r>
          <a:r>
            <a:rPr kumimoji="1" lang="en-US" altLang="ja-JP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21</a:t>
          </a:r>
          <a:r>
            <a:rPr kumimoji="1" lang="ja-JP" altLang="en-US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時～</a:t>
          </a:r>
          <a:r>
            <a:rPr kumimoji="1" lang="en-US" altLang="ja-JP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7</a:t>
          </a:r>
          <a:r>
            <a:rPr kumimoji="1" lang="ja-JP" altLang="en-US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時までの利用</a:t>
          </a:r>
          <a:r>
            <a:rPr kumimoji="1" lang="ja-JP" altLang="en-US" sz="85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→ </a:t>
          </a:r>
          <a:r>
            <a:rPr kumimoji="1" lang="en-US" altLang="ja-JP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行目：</a:t>
          </a:r>
          <a:r>
            <a:rPr kumimoji="1" lang="en-US" altLang="ja-JP" sz="85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21</a:t>
          </a:r>
          <a:r>
            <a:rPr kumimoji="1" lang="ja-JP" altLang="en-US" sz="85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時～</a:t>
          </a:r>
          <a:r>
            <a:rPr kumimoji="1" lang="en-US" altLang="ja-JP" sz="85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24</a:t>
          </a:r>
          <a:r>
            <a:rPr kumimoji="1" lang="ja-JP" altLang="en-US" sz="85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時</a:t>
          </a:r>
          <a:r>
            <a:rPr kumimoji="1" lang="ja-JP" altLang="en-US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、</a:t>
          </a:r>
          <a:r>
            <a:rPr kumimoji="1" lang="en-US" altLang="ja-JP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850">
              <a:latin typeface="ＭＳ ゴシック" panose="020B0609070205080204" pitchFamily="49" charset="-128"/>
              <a:ea typeface="ＭＳ ゴシック" panose="020B0609070205080204" pitchFamily="49" charset="-128"/>
            </a:rPr>
            <a:t>行目：</a:t>
          </a:r>
          <a:r>
            <a:rPr kumimoji="1" lang="en-US" altLang="ja-JP" sz="85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  <a:r>
            <a:rPr kumimoji="1" lang="ja-JP" altLang="en-US" sz="85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時～</a:t>
          </a:r>
          <a:r>
            <a:rPr kumimoji="1" lang="en-US" altLang="ja-JP" sz="85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7</a:t>
          </a:r>
          <a:r>
            <a:rPr kumimoji="1" lang="ja-JP" altLang="en-US" sz="85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7"/>
  <sheetViews>
    <sheetView showGridLines="0" tabSelected="1" view="pageBreakPreview" zoomScaleNormal="96" zoomScaleSheetLayoutView="100" workbookViewId="0">
      <selection activeCell="I12" sqref="I12"/>
    </sheetView>
  </sheetViews>
  <sheetFormatPr defaultColWidth="9" defaultRowHeight="18.75" outlineLevelCol="1" x14ac:dyDescent="0.4"/>
  <cols>
    <col min="1" max="1" width="5" style="47" customWidth="1"/>
    <col min="2" max="2" width="3.625" style="47" customWidth="1"/>
    <col min="3" max="3" width="5" style="47" customWidth="1"/>
    <col min="4" max="4" width="2.625" style="31" customWidth="1"/>
    <col min="5" max="5" width="5" style="47" customWidth="1"/>
    <col min="6" max="6" width="3.125" style="31" customWidth="1"/>
    <col min="7" max="7" width="5" style="47" customWidth="1"/>
    <col min="8" max="8" width="2.625" style="31" customWidth="1"/>
    <col min="9" max="10" width="5" style="47" customWidth="1"/>
    <col min="11" max="11" width="5.75" style="31" bestFit="1" customWidth="1"/>
    <col min="12" max="12" width="5" style="47" customWidth="1"/>
    <col min="13" max="13" width="3.625" style="31" customWidth="1"/>
    <col min="14" max="14" width="4.125" style="47" customWidth="1"/>
    <col min="15" max="15" width="4.125" style="31" customWidth="1"/>
    <col min="16" max="16" width="3.625" style="47" customWidth="1"/>
    <col min="17" max="17" width="4.125" style="31" customWidth="1"/>
    <col min="18" max="18" width="4.125" style="32" customWidth="1"/>
    <col min="19" max="19" width="3.625" style="47" customWidth="1"/>
    <col min="20" max="20" width="40.625" style="31" customWidth="1"/>
    <col min="21" max="27" width="5.625" style="32" hidden="1" customWidth="1" outlineLevel="1"/>
    <col min="28" max="35" width="6.125" style="32" hidden="1" customWidth="1" outlineLevel="1"/>
    <col min="36" max="40" width="5.625" style="33" hidden="1" customWidth="1" outlineLevel="1"/>
    <col min="41" max="44" width="9" style="33" hidden="1" customWidth="1" outlineLevel="1"/>
    <col min="45" max="45" width="9" style="34" collapsed="1"/>
    <col min="46" max="16384" width="9" style="47"/>
  </cols>
  <sheetData>
    <row r="1" spans="1:44" s="30" customFormat="1" ht="14.25" x14ac:dyDescent="0.4">
      <c r="A1" s="9" t="s">
        <v>51</v>
      </c>
      <c r="B1" s="10"/>
      <c r="C1" s="10"/>
      <c r="D1" s="10"/>
      <c r="E1" s="10"/>
      <c r="F1" s="10"/>
      <c r="G1" s="10"/>
      <c r="H1" s="10"/>
      <c r="I1" s="11"/>
      <c r="J1" s="10"/>
      <c r="K1" s="10"/>
      <c r="L1" s="10"/>
      <c r="M1" s="10"/>
      <c r="N1" s="10"/>
      <c r="O1" s="10"/>
      <c r="P1" s="10"/>
      <c r="Q1" s="10"/>
      <c r="R1" s="10"/>
      <c r="S1" s="10"/>
      <c r="T1" s="27"/>
      <c r="U1" s="28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</row>
    <row r="2" spans="1:44" s="34" customFormat="1" ht="15" customHeight="1" x14ac:dyDescent="0.4">
      <c r="A2" s="4"/>
      <c r="B2" s="5"/>
      <c r="C2" s="5"/>
      <c r="D2" s="6"/>
      <c r="E2" s="5"/>
      <c r="F2" s="6"/>
      <c r="G2" s="5"/>
      <c r="H2" s="6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31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3"/>
      <c r="AK2" s="33"/>
      <c r="AL2" s="33"/>
      <c r="AM2" s="33"/>
      <c r="AN2" s="33"/>
      <c r="AO2" s="33"/>
      <c r="AP2" s="33"/>
      <c r="AQ2" s="33"/>
      <c r="AR2" s="33"/>
    </row>
    <row r="3" spans="1:44" s="34" customFormat="1" ht="21.95" customHeight="1" x14ac:dyDescent="0.4">
      <c r="A3" s="123" t="s">
        <v>50</v>
      </c>
      <c r="B3" s="123"/>
      <c r="C3" s="57" t="s">
        <v>21</v>
      </c>
      <c r="D3" s="61"/>
      <c r="E3" s="61"/>
      <c r="F3" s="61"/>
      <c r="G3" s="7"/>
      <c r="H3" s="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3"/>
      <c r="AJ3" s="33"/>
      <c r="AK3" s="33"/>
      <c r="AL3" s="33"/>
      <c r="AM3" s="33"/>
      <c r="AN3" s="33"/>
      <c r="AO3" s="33"/>
      <c r="AP3" s="33"/>
      <c r="AQ3" s="33"/>
      <c r="AR3" s="33"/>
    </row>
    <row r="4" spans="1:44" s="34" customFormat="1" ht="21.95" customHeight="1" x14ac:dyDescent="0.4">
      <c r="A4" s="59" t="s">
        <v>20</v>
      </c>
      <c r="B4" s="58"/>
      <c r="C4" s="58"/>
      <c r="D4" s="60"/>
      <c r="E4" s="58"/>
      <c r="F4" s="60"/>
      <c r="G4" s="5"/>
      <c r="H4" s="6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31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3"/>
      <c r="AK4" s="33"/>
      <c r="AL4" s="33"/>
      <c r="AM4" s="33"/>
      <c r="AN4" s="33"/>
      <c r="AO4" s="33"/>
      <c r="AP4" s="33"/>
      <c r="AQ4" s="33"/>
      <c r="AR4" s="33"/>
    </row>
    <row r="5" spans="1:44" s="34" customFormat="1" ht="15" customHeight="1" x14ac:dyDescent="0.4">
      <c r="A5" s="5"/>
      <c r="B5" s="5"/>
      <c r="C5" s="5"/>
      <c r="D5" s="6"/>
      <c r="E5" s="5"/>
      <c r="F5" s="6"/>
      <c r="G5" s="5"/>
      <c r="H5" s="6"/>
      <c r="I5" s="5"/>
      <c r="J5" s="5"/>
      <c r="K5" s="6"/>
      <c r="L5" s="6"/>
      <c r="M5" s="8"/>
      <c r="N5" s="6"/>
      <c r="O5" s="5"/>
      <c r="P5" s="6"/>
      <c r="Q5" s="6"/>
      <c r="R5" s="5"/>
      <c r="S5" s="6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3"/>
      <c r="AJ5" s="33"/>
      <c r="AK5" s="33"/>
      <c r="AL5" s="33"/>
      <c r="AM5" s="33"/>
      <c r="AN5" s="33"/>
      <c r="AO5" s="33"/>
      <c r="AP5" s="33"/>
      <c r="AQ5" s="33"/>
      <c r="AR5" s="33"/>
    </row>
    <row r="6" spans="1:44" s="34" customFormat="1" ht="21.95" customHeight="1" x14ac:dyDescent="0.4">
      <c r="A6" s="124" t="s">
        <v>32</v>
      </c>
      <c r="B6" s="124"/>
      <c r="C6" s="125"/>
      <c r="D6" s="126"/>
      <c r="E6" s="126"/>
      <c r="F6" s="126"/>
      <c r="G6" s="126"/>
      <c r="H6" s="126"/>
      <c r="I6" s="126"/>
      <c r="J6" s="127"/>
      <c r="K6" s="6"/>
      <c r="L6" s="128"/>
      <c r="M6" s="128"/>
      <c r="N6" s="3" t="s">
        <v>3</v>
      </c>
      <c r="O6" s="5"/>
      <c r="P6" s="6"/>
      <c r="Q6" s="1"/>
      <c r="R6" s="1"/>
      <c r="S6" s="6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3"/>
      <c r="AJ6" s="33"/>
      <c r="AK6" s="33"/>
      <c r="AL6" s="33"/>
      <c r="AM6" s="33"/>
      <c r="AN6" s="33"/>
      <c r="AO6" s="33"/>
      <c r="AP6" s="33"/>
      <c r="AQ6" s="33"/>
      <c r="AR6" s="33"/>
    </row>
    <row r="7" spans="1:44" s="32" customFormat="1" ht="9" customHeight="1" x14ac:dyDescent="0.4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"/>
      <c r="S7" s="6"/>
      <c r="AJ7" s="33"/>
      <c r="AK7" s="33"/>
      <c r="AL7" s="33"/>
      <c r="AM7" s="33"/>
      <c r="AN7" s="33"/>
      <c r="AO7" s="33"/>
      <c r="AP7" s="33"/>
    </row>
    <row r="8" spans="1:44" s="32" customFormat="1" ht="30" customHeight="1" x14ac:dyDescent="0.4">
      <c r="A8" s="130" t="s">
        <v>19</v>
      </c>
      <c r="B8" s="131"/>
      <c r="C8" s="132" t="s">
        <v>33</v>
      </c>
      <c r="D8" s="133"/>
      <c r="E8" s="133"/>
      <c r="F8" s="133"/>
      <c r="G8" s="133"/>
      <c r="H8" s="133"/>
      <c r="I8" s="133"/>
      <c r="J8" s="134" t="s">
        <v>4</v>
      </c>
      <c r="K8" s="131"/>
      <c r="L8" s="131"/>
      <c r="M8" s="131"/>
      <c r="N8" s="130" t="s">
        <v>9</v>
      </c>
      <c r="O8" s="135"/>
      <c r="P8" s="136"/>
      <c r="Q8" s="137" t="s">
        <v>8</v>
      </c>
      <c r="R8" s="138"/>
      <c r="S8" s="138"/>
      <c r="U8" s="122" t="s">
        <v>11</v>
      </c>
      <c r="V8" s="122"/>
      <c r="W8" s="122"/>
      <c r="X8" s="122"/>
      <c r="Y8" s="122"/>
      <c r="Z8" s="122"/>
      <c r="AA8" s="122"/>
      <c r="AB8" s="91" t="s">
        <v>12</v>
      </c>
      <c r="AC8" s="92"/>
      <c r="AD8" s="92"/>
      <c r="AE8" s="92"/>
      <c r="AF8" s="122" t="s">
        <v>15</v>
      </c>
      <c r="AG8" s="122"/>
      <c r="AH8" s="122"/>
      <c r="AI8" s="122"/>
      <c r="AJ8" s="33"/>
      <c r="AK8" s="35">
        <v>1</v>
      </c>
      <c r="AL8" s="35">
        <v>0</v>
      </c>
      <c r="AM8" s="36" t="s">
        <v>37</v>
      </c>
      <c r="AN8" s="33"/>
      <c r="AO8" s="33"/>
      <c r="AP8" s="33"/>
    </row>
    <row r="9" spans="1:44" s="32" customFormat="1" ht="21.95" customHeight="1" x14ac:dyDescent="0.4">
      <c r="A9" s="62"/>
      <c r="B9" s="20" t="s">
        <v>0</v>
      </c>
      <c r="C9" s="62"/>
      <c r="D9" s="20" t="s">
        <v>5</v>
      </c>
      <c r="E9" s="63"/>
      <c r="F9" s="20" t="s">
        <v>2</v>
      </c>
      <c r="G9" s="62"/>
      <c r="H9" s="20" t="s">
        <v>5</v>
      </c>
      <c r="I9" s="63"/>
      <c r="J9" s="18" t="str">
        <f t="shared" ref="J9:J28" si="0">IF(OR(ISBLANK(C9),ISBLANK(E9),ISBLANK(G9),ISBLANK(I9)),"",IF(IF(I9-E9&lt;0,G9-C9-1,G9-C9)&lt;0,"エラー",IF(I9-E9&lt;0,G9-C9-1,G9-C9)))</f>
        <v/>
      </c>
      <c r="K9" s="20" t="s">
        <v>6</v>
      </c>
      <c r="L9" s="20" t="str">
        <f t="shared" ref="L9:L28" si="1">IF(OR(ISBLANK(C9),ISBLANK(E9),ISBLANK(G9),ISBLANK(I9)),"",IF(J9="エラー","エラー",IF(I9-E9&lt;0,I9-E9+60,I9-E9)))</f>
        <v/>
      </c>
      <c r="M9" s="20" t="s">
        <v>7</v>
      </c>
      <c r="N9" s="118"/>
      <c r="O9" s="119"/>
      <c r="P9" s="23" t="s">
        <v>1</v>
      </c>
      <c r="Q9" s="118"/>
      <c r="R9" s="119"/>
      <c r="S9" s="23" t="s">
        <v>1</v>
      </c>
      <c r="U9" s="37" t="str">
        <f t="shared" ref="U9:U28" si="2">IF(G9&lt;7,"",IF(C9&gt;22,0,IF(C9&lt;7,7,C9)))</f>
        <v/>
      </c>
      <c r="V9" s="26" t="s">
        <v>5</v>
      </c>
      <c r="W9" s="38" t="str">
        <f>IF(U9="","",IF(C9&gt;21,0,IF(C9&lt;7,0,E9)))</f>
        <v/>
      </c>
      <c r="X9" s="26" t="s">
        <v>2</v>
      </c>
      <c r="Y9" s="38" t="str">
        <f t="shared" ref="Y9:Y28" si="3">IF(U9="","",IF(C9&gt;22,"",IF(G9&gt;22,22,IF(G9&lt;7,0,G9))))</f>
        <v/>
      </c>
      <c r="Z9" s="26" t="s">
        <v>5</v>
      </c>
      <c r="AA9" s="38" t="str">
        <f t="shared" ref="AA9:AA28" si="4">IF(U9="","",IF(G9&gt;21,0,IF(G9&lt;7,0,I9)))</f>
        <v/>
      </c>
      <c r="AB9" s="37" t="str">
        <f t="shared" ref="AB9:AB28" si="5">IFERROR(IF(OR(ISBLANK(U9),ISBLANK(W9),ISBLANK(Y9),ISBLANK(AA9)),"",IF(AA9-W9&lt;0,Y9-U9-1,Y9-U9)),"")</f>
        <v/>
      </c>
      <c r="AC9" s="26" t="s">
        <v>6</v>
      </c>
      <c r="AD9" s="38" t="str">
        <f t="shared" ref="AD9:AD28" si="6">IFERROR(IF(OR(ISBLANK(U9),ISBLANK(W9),ISBLANK(Y9),ISBLANK(AA9)),"",IF(AA9-W9&lt;0,AA9-W9+60,AA9-W9)),"")</f>
        <v/>
      </c>
      <c r="AE9" s="26" t="s">
        <v>7</v>
      </c>
      <c r="AF9" s="37" t="str">
        <f t="shared" ref="AF9:AF29" si="7">IF(AB9="",J9,IFERROR(IF(L9-AD9&lt;0,J9-AB9-1,J9-AB9),""))</f>
        <v/>
      </c>
      <c r="AG9" s="26" t="s">
        <v>6</v>
      </c>
      <c r="AH9" s="38" t="str">
        <f t="shared" ref="AH9:AH29" si="8">IF(AD9="",L9,IFERROR(IF(L9-AD9&lt;0,L9-AD9+60,L9-AD9),""))</f>
        <v/>
      </c>
      <c r="AI9" s="39" t="s">
        <v>7</v>
      </c>
      <c r="AJ9" s="33"/>
      <c r="AK9" s="35">
        <v>2</v>
      </c>
      <c r="AL9" s="35">
        <v>1</v>
      </c>
      <c r="AM9" s="36" t="s">
        <v>45</v>
      </c>
      <c r="AN9" s="33"/>
      <c r="AO9" s="33"/>
      <c r="AP9" s="33"/>
    </row>
    <row r="10" spans="1:44" s="32" customFormat="1" ht="21.95" customHeight="1" x14ac:dyDescent="0.4">
      <c r="A10" s="62"/>
      <c r="B10" s="20" t="s">
        <v>0</v>
      </c>
      <c r="C10" s="62"/>
      <c r="D10" s="20" t="s">
        <v>5</v>
      </c>
      <c r="E10" s="63"/>
      <c r="F10" s="20" t="s">
        <v>2</v>
      </c>
      <c r="G10" s="62"/>
      <c r="H10" s="20" t="s">
        <v>5</v>
      </c>
      <c r="I10" s="63"/>
      <c r="J10" s="18" t="str">
        <f t="shared" si="0"/>
        <v/>
      </c>
      <c r="K10" s="20" t="s">
        <v>6</v>
      </c>
      <c r="L10" s="20" t="str">
        <f t="shared" si="1"/>
        <v/>
      </c>
      <c r="M10" s="20" t="s">
        <v>7</v>
      </c>
      <c r="N10" s="118"/>
      <c r="O10" s="119"/>
      <c r="P10" s="23" t="s">
        <v>1</v>
      </c>
      <c r="Q10" s="118"/>
      <c r="R10" s="119"/>
      <c r="S10" s="23" t="s">
        <v>1</v>
      </c>
      <c r="U10" s="37" t="str">
        <f t="shared" si="2"/>
        <v/>
      </c>
      <c r="V10" s="26" t="s">
        <v>5</v>
      </c>
      <c r="W10" s="38" t="str">
        <f>IF(U10="","",IF(C10&gt;21,0,IF(C10&lt;7,0,E10)))</f>
        <v/>
      </c>
      <c r="X10" s="26" t="s">
        <v>2</v>
      </c>
      <c r="Y10" s="38" t="str">
        <f t="shared" si="3"/>
        <v/>
      </c>
      <c r="Z10" s="26" t="s">
        <v>5</v>
      </c>
      <c r="AA10" s="38" t="str">
        <f t="shared" si="4"/>
        <v/>
      </c>
      <c r="AB10" s="37" t="str">
        <f t="shared" si="5"/>
        <v/>
      </c>
      <c r="AC10" s="26" t="s">
        <v>6</v>
      </c>
      <c r="AD10" s="38" t="str">
        <f t="shared" si="6"/>
        <v/>
      </c>
      <c r="AE10" s="26" t="s">
        <v>7</v>
      </c>
      <c r="AF10" s="37" t="str">
        <f t="shared" si="7"/>
        <v/>
      </c>
      <c r="AG10" s="26" t="s">
        <v>6</v>
      </c>
      <c r="AH10" s="38" t="str">
        <f t="shared" si="8"/>
        <v/>
      </c>
      <c r="AI10" s="39" t="s">
        <v>7</v>
      </c>
      <c r="AJ10" s="33"/>
      <c r="AK10" s="35">
        <v>3</v>
      </c>
      <c r="AL10" s="35">
        <v>2</v>
      </c>
      <c r="AM10" s="36">
        <v>10</v>
      </c>
      <c r="AN10" s="33"/>
      <c r="AO10" s="33"/>
      <c r="AP10" s="33"/>
    </row>
    <row r="11" spans="1:44" s="32" customFormat="1" ht="21.95" customHeight="1" x14ac:dyDescent="0.4">
      <c r="A11" s="62"/>
      <c r="B11" s="20" t="s">
        <v>0</v>
      </c>
      <c r="C11" s="62"/>
      <c r="D11" s="20" t="s">
        <v>5</v>
      </c>
      <c r="E11" s="63"/>
      <c r="F11" s="20" t="s">
        <v>2</v>
      </c>
      <c r="G11" s="62"/>
      <c r="H11" s="20" t="s">
        <v>5</v>
      </c>
      <c r="I11" s="63"/>
      <c r="J11" s="18" t="str">
        <f t="shared" si="0"/>
        <v/>
      </c>
      <c r="K11" s="20" t="s">
        <v>6</v>
      </c>
      <c r="L11" s="20" t="str">
        <f t="shared" si="1"/>
        <v/>
      </c>
      <c r="M11" s="20" t="s">
        <v>7</v>
      </c>
      <c r="N11" s="118"/>
      <c r="O11" s="119"/>
      <c r="P11" s="23" t="s">
        <v>1</v>
      </c>
      <c r="Q11" s="118"/>
      <c r="R11" s="119"/>
      <c r="S11" s="23" t="s">
        <v>1</v>
      </c>
      <c r="U11" s="37" t="str">
        <f t="shared" si="2"/>
        <v/>
      </c>
      <c r="V11" s="26" t="s">
        <v>5</v>
      </c>
      <c r="W11" s="38" t="str">
        <f t="shared" ref="W11:W28" si="9">IF(U11="","",IF(C11&gt;21,0,IF(C11&lt;7,0,E11)))</f>
        <v/>
      </c>
      <c r="X11" s="26" t="s">
        <v>2</v>
      </c>
      <c r="Y11" s="38" t="str">
        <f t="shared" si="3"/>
        <v/>
      </c>
      <c r="Z11" s="26" t="s">
        <v>5</v>
      </c>
      <c r="AA11" s="38" t="str">
        <f t="shared" si="4"/>
        <v/>
      </c>
      <c r="AB11" s="37" t="str">
        <f t="shared" si="5"/>
        <v/>
      </c>
      <c r="AC11" s="26" t="s">
        <v>6</v>
      </c>
      <c r="AD11" s="38" t="str">
        <f t="shared" si="6"/>
        <v/>
      </c>
      <c r="AE11" s="26" t="s">
        <v>7</v>
      </c>
      <c r="AF11" s="37" t="str">
        <f t="shared" si="7"/>
        <v/>
      </c>
      <c r="AG11" s="26" t="s">
        <v>6</v>
      </c>
      <c r="AH11" s="38" t="str">
        <f t="shared" si="8"/>
        <v/>
      </c>
      <c r="AI11" s="39" t="s">
        <v>7</v>
      </c>
      <c r="AJ11" s="33"/>
      <c r="AK11" s="35">
        <v>4</v>
      </c>
      <c r="AL11" s="35">
        <v>3</v>
      </c>
      <c r="AM11" s="36">
        <v>15</v>
      </c>
      <c r="AN11" s="33"/>
      <c r="AO11" s="33"/>
      <c r="AP11" s="33"/>
    </row>
    <row r="12" spans="1:44" s="32" customFormat="1" ht="21.95" customHeight="1" x14ac:dyDescent="0.4">
      <c r="A12" s="62"/>
      <c r="B12" s="20" t="s">
        <v>0</v>
      </c>
      <c r="C12" s="62"/>
      <c r="D12" s="20" t="s">
        <v>5</v>
      </c>
      <c r="E12" s="63"/>
      <c r="F12" s="20" t="s">
        <v>2</v>
      </c>
      <c r="G12" s="62"/>
      <c r="H12" s="20" t="s">
        <v>5</v>
      </c>
      <c r="I12" s="63"/>
      <c r="J12" s="18" t="str">
        <f t="shared" si="0"/>
        <v/>
      </c>
      <c r="K12" s="20" t="s">
        <v>6</v>
      </c>
      <c r="L12" s="20" t="str">
        <f t="shared" si="1"/>
        <v/>
      </c>
      <c r="M12" s="20" t="s">
        <v>7</v>
      </c>
      <c r="N12" s="118"/>
      <c r="O12" s="119"/>
      <c r="P12" s="23" t="s">
        <v>1</v>
      </c>
      <c r="Q12" s="118"/>
      <c r="R12" s="119"/>
      <c r="S12" s="23" t="s">
        <v>1</v>
      </c>
      <c r="T12" s="31"/>
      <c r="U12" s="37" t="str">
        <f t="shared" si="2"/>
        <v/>
      </c>
      <c r="V12" s="26" t="s">
        <v>5</v>
      </c>
      <c r="W12" s="38" t="str">
        <f t="shared" si="9"/>
        <v/>
      </c>
      <c r="X12" s="26" t="s">
        <v>2</v>
      </c>
      <c r="Y12" s="38" t="str">
        <f t="shared" si="3"/>
        <v/>
      </c>
      <c r="Z12" s="26" t="s">
        <v>5</v>
      </c>
      <c r="AA12" s="38" t="str">
        <f t="shared" si="4"/>
        <v/>
      </c>
      <c r="AB12" s="37" t="str">
        <f t="shared" si="5"/>
        <v/>
      </c>
      <c r="AC12" s="26" t="s">
        <v>6</v>
      </c>
      <c r="AD12" s="38" t="str">
        <f t="shared" si="6"/>
        <v/>
      </c>
      <c r="AE12" s="26" t="s">
        <v>7</v>
      </c>
      <c r="AF12" s="37" t="str">
        <f t="shared" si="7"/>
        <v/>
      </c>
      <c r="AG12" s="26" t="s">
        <v>6</v>
      </c>
      <c r="AH12" s="38" t="str">
        <f t="shared" si="8"/>
        <v/>
      </c>
      <c r="AI12" s="39" t="s">
        <v>7</v>
      </c>
      <c r="AJ12" s="33"/>
      <c r="AK12" s="35">
        <v>5</v>
      </c>
      <c r="AL12" s="35">
        <v>4</v>
      </c>
      <c r="AM12" s="36">
        <v>20</v>
      </c>
      <c r="AN12" s="33"/>
      <c r="AO12" s="33"/>
      <c r="AP12" s="33"/>
    </row>
    <row r="13" spans="1:44" s="32" customFormat="1" ht="21.95" customHeight="1" x14ac:dyDescent="0.4">
      <c r="A13" s="62"/>
      <c r="B13" s="20" t="s">
        <v>0</v>
      </c>
      <c r="C13" s="62"/>
      <c r="D13" s="20" t="s">
        <v>5</v>
      </c>
      <c r="E13" s="63"/>
      <c r="F13" s="20" t="s">
        <v>2</v>
      </c>
      <c r="G13" s="62"/>
      <c r="H13" s="20" t="s">
        <v>5</v>
      </c>
      <c r="I13" s="63"/>
      <c r="J13" s="18" t="str">
        <f t="shared" si="0"/>
        <v/>
      </c>
      <c r="K13" s="20" t="s">
        <v>6</v>
      </c>
      <c r="L13" s="20" t="str">
        <f t="shared" si="1"/>
        <v/>
      </c>
      <c r="M13" s="20" t="s">
        <v>7</v>
      </c>
      <c r="N13" s="118"/>
      <c r="O13" s="119"/>
      <c r="P13" s="23" t="s">
        <v>1</v>
      </c>
      <c r="Q13" s="118"/>
      <c r="R13" s="119"/>
      <c r="S13" s="23" t="s">
        <v>1</v>
      </c>
      <c r="T13" s="31"/>
      <c r="U13" s="37" t="str">
        <f t="shared" si="2"/>
        <v/>
      </c>
      <c r="V13" s="26" t="s">
        <v>5</v>
      </c>
      <c r="W13" s="38" t="str">
        <f t="shared" si="9"/>
        <v/>
      </c>
      <c r="X13" s="26" t="s">
        <v>2</v>
      </c>
      <c r="Y13" s="38" t="str">
        <f t="shared" si="3"/>
        <v/>
      </c>
      <c r="Z13" s="26" t="s">
        <v>5</v>
      </c>
      <c r="AA13" s="38" t="str">
        <f t="shared" si="4"/>
        <v/>
      </c>
      <c r="AB13" s="37" t="str">
        <f t="shared" si="5"/>
        <v/>
      </c>
      <c r="AC13" s="26" t="s">
        <v>6</v>
      </c>
      <c r="AD13" s="38" t="str">
        <f t="shared" si="6"/>
        <v/>
      </c>
      <c r="AE13" s="26" t="s">
        <v>7</v>
      </c>
      <c r="AF13" s="37" t="str">
        <f t="shared" si="7"/>
        <v/>
      </c>
      <c r="AG13" s="26" t="s">
        <v>6</v>
      </c>
      <c r="AH13" s="38" t="str">
        <f t="shared" si="8"/>
        <v/>
      </c>
      <c r="AI13" s="39" t="s">
        <v>7</v>
      </c>
      <c r="AJ13" s="33"/>
      <c r="AK13" s="35">
        <v>6</v>
      </c>
      <c r="AL13" s="35">
        <v>5</v>
      </c>
      <c r="AM13" s="36">
        <v>25</v>
      </c>
      <c r="AN13" s="33"/>
      <c r="AO13" s="33"/>
      <c r="AP13" s="33"/>
    </row>
    <row r="14" spans="1:44" s="32" customFormat="1" ht="21.95" customHeight="1" x14ac:dyDescent="0.4">
      <c r="A14" s="62"/>
      <c r="B14" s="20" t="s">
        <v>0</v>
      </c>
      <c r="C14" s="62"/>
      <c r="D14" s="20" t="s">
        <v>5</v>
      </c>
      <c r="E14" s="63"/>
      <c r="F14" s="20" t="s">
        <v>2</v>
      </c>
      <c r="G14" s="62"/>
      <c r="H14" s="20" t="s">
        <v>5</v>
      </c>
      <c r="I14" s="63"/>
      <c r="J14" s="18" t="str">
        <f t="shared" si="0"/>
        <v/>
      </c>
      <c r="K14" s="20" t="s">
        <v>6</v>
      </c>
      <c r="L14" s="20" t="str">
        <f t="shared" si="1"/>
        <v/>
      </c>
      <c r="M14" s="20" t="s">
        <v>7</v>
      </c>
      <c r="N14" s="118"/>
      <c r="O14" s="119"/>
      <c r="P14" s="23" t="s">
        <v>1</v>
      </c>
      <c r="Q14" s="118"/>
      <c r="R14" s="119"/>
      <c r="S14" s="23" t="s">
        <v>1</v>
      </c>
      <c r="T14" s="31"/>
      <c r="U14" s="37" t="str">
        <f t="shared" si="2"/>
        <v/>
      </c>
      <c r="V14" s="26" t="s">
        <v>5</v>
      </c>
      <c r="W14" s="38" t="str">
        <f t="shared" si="9"/>
        <v/>
      </c>
      <c r="X14" s="26" t="s">
        <v>2</v>
      </c>
      <c r="Y14" s="38" t="str">
        <f t="shared" si="3"/>
        <v/>
      </c>
      <c r="Z14" s="26" t="s">
        <v>5</v>
      </c>
      <c r="AA14" s="38" t="str">
        <f t="shared" si="4"/>
        <v/>
      </c>
      <c r="AB14" s="37" t="str">
        <f t="shared" si="5"/>
        <v/>
      </c>
      <c r="AC14" s="26" t="s">
        <v>6</v>
      </c>
      <c r="AD14" s="38" t="str">
        <f t="shared" si="6"/>
        <v/>
      </c>
      <c r="AE14" s="26" t="s">
        <v>7</v>
      </c>
      <c r="AF14" s="37" t="str">
        <f t="shared" si="7"/>
        <v/>
      </c>
      <c r="AG14" s="26" t="s">
        <v>6</v>
      </c>
      <c r="AH14" s="38" t="str">
        <f t="shared" si="8"/>
        <v/>
      </c>
      <c r="AI14" s="39" t="s">
        <v>7</v>
      </c>
      <c r="AJ14" s="33"/>
      <c r="AK14" s="35">
        <v>7</v>
      </c>
      <c r="AL14" s="35">
        <v>6</v>
      </c>
      <c r="AM14" s="36">
        <v>30</v>
      </c>
      <c r="AN14" s="33"/>
      <c r="AO14" s="33"/>
      <c r="AP14" s="33"/>
    </row>
    <row r="15" spans="1:44" s="32" customFormat="1" ht="21.95" customHeight="1" x14ac:dyDescent="0.4">
      <c r="A15" s="62"/>
      <c r="B15" s="20" t="s">
        <v>0</v>
      </c>
      <c r="C15" s="62"/>
      <c r="D15" s="20" t="s">
        <v>5</v>
      </c>
      <c r="E15" s="63"/>
      <c r="F15" s="20" t="s">
        <v>2</v>
      </c>
      <c r="G15" s="62"/>
      <c r="H15" s="20" t="s">
        <v>5</v>
      </c>
      <c r="I15" s="63"/>
      <c r="J15" s="18" t="str">
        <f t="shared" si="0"/>
        <v/>
      </c>
      <c r="K15" s="20" t="s">
        <v>6</v>
      </c>
      <c r="L15" s="20" t="str">
        <f t="shared" si="1"/>
        <v/>
      </c>
      <c r="M15" s="20" t="s">
        <v>7</v>
      </c>
      <c r="N15" s="118"/>
      <c r="O15" s="119"/>
      <c r="P15" s="23" t="s">
        <v>1</v>
      </c>
      <c r="Q15" s="118"/>
      <c r="R15" s="119"/>
      <c r="S15" s="23" t="s">
        <v>1</v>
      </c>
      <c r="T15" s="31"/>
      <c r="U15" s="37" t="str">
        <f t="shared" si="2"/>
        <v/>
      </c>
      <c r="V15" s="26" t="s">
        <v>5</v>
      </c>
      <c r="W15" s="38" t="str">
        <f t="shared" si="9"/>
        <v/>
      </c>
      <c r="X15" s="26" t="s">
        <v>2</v>
      </c>
      <c r="Y15" s="38" t="str">
        <f t="shared" si="3"/>
        <v/>
      </c>
      <c r="Z15" s="26" t="s">
        <v>5</v>
      </c>
      <c r="AA15" s="38" t="str">
        <f t="shared" si="4"/>
        <v/>
      </c>
      <c r="AB15" s="37" t="str">
        <f t="shared" si="5"/>
        <v/>
      </c>
      <c r="AC15" s="26" t="s">
        <v>6</v>
      </c>
      <c r="AD15" s="38" t="str">
        <f t="shared" si="6"/>
        <v/>
      </c>
      <c r="AE15" s="26" t="s">
        <v>7</v>
      </c>
      <c r="AF15" s="37" t="str">
        <f t="shared" si="7"/>
        <v/>
      </c>
      <c r="AG15" s="26" t="s">
        <v>6</v>
      </c>
      <c r="AH15" s="38" t="str">
        <f t="shared" si="8"/>
        <v/>
      </c>
      <c r="AI15" s="39" t="s">
        <v>7</v>
      </c>
      <c r="AJ15" s="33"/>
      <c r="AK15" s="35">
        <v>8</v>
      </c>
      <c r="AL15" s="35">
        <v>7</v>
      </c>
      <c r="AM15" s="36">
        <v>35</v>
      </c>
      <c r="AN15" s="33"/>
      <c r="AO15" s="33"/>
      <c r="AP15" s="33"/>
    </row>
    <row r="16" spans="1:44" s="32" customFormat="1" ht="21.95" customHeight="1" x14ac:dyDescent="0.4">
      <c r="A16" s="62"/>
      <c r="B16" s="20" t="s">
        <v>0</v>
      </c>
      <c r="C16" s="62"/>
      <c r="D16" s="20" t="s">
        <v>5</v>
      </c>
      <c r="E16" s="63"/>
      <c r="F16" s="20" t="s">
        <v>2</v>
      </c>
      <c r="G16" s="62"/>
      <c r="H16" s="20" t="s">
        <v>5</v>
      </c>
      <c r="I16" s="63"/>
      <c r="J16" s="18" t="str">
        <f t="shared" si="0"/>
        <v/>
      </c>
      <c r="K16" s="20" t="s">
        <v>6</v>
      </c>
      <c r="L16" s="20" t="str">
        <f t="shared" si="1"/>
        <v/>
      </c>
      <c r="M16" s="20" t="s">
        <v>7</v>
      </c>
      <c r="N16" s="118"/>
      <c r="O16" s="119"/>
      <c r="P16" s="23" t="s">
        <v>1</v>
      </c>
      <c r="Q16" s="118"/>
      <c r="R16" s="119"/>
      <c r="S16" s="23" t="s">
        <v>1</v>
      </c>
      <c r="T16" s="31"/>
      <c r="U16" s="37" t="str">
        <f t="shared" si="2"/>
        <v/>
      </c>
      <c r="V16" s="26" t="s">
        <v>5</v>
      </c>
      <c r="W16" s="38" t="str">
        <f t="shared" si="9"/>
        <v/>
      </c>
      <c r="X16" s="26" t="s">
        <v>2</v>
      </c>
      <c r="Y16" s="38" t="str">
        <f t="shared" si="3"/>
        <v/>
      </c>
      <c r="Z16" s="26" t="s">
        <v>5</v>
      </c>
      <c r="AA16" s="38" t="str">
        <f t="shared" si="4"/>
        <v/>
      </c>
      <c r="AB16" s="37" t="str">
        <f t="shared" si="5"/>
        <v/>
      </c>
      <c r="AC16" s="26" t="s">
        <v>6</v>
      </c>
      <c r="AD16" s="38" t="str">
        <f t="shared" si="6"/>
        <v/>
      </c>
      <c r="AE16" s="26" t="s">
        <v>7</v>
      </c>
      <c r="AF16" s="37" t="str">
        <f t="shared" si="7"/>
        <v/>
      </c>
      <c r="AG16" s="26" t="s">
        <v>6</v>
      </c>
      <c r="AH16" s="38" t="str">
        <f t="shared" si="8"/>
        <v/>
      </c>
      <c r="AI16" s="39" t="s">
        <v>7</v>
      </c>
      <c r="AJ16" s="33"/>
      <c r="AK16" s="35">
        <v>9</v>
      </c>
      <c r="AL16" s="35">
        <v>8</v>
      </c>
      <c r="AM16" s="36">
        <v>40</v>
      </c>
      <c r="AN16" s="33"/>
      <c r="AO16" s="33"/>
      <c r="AP16" s="33"/>
    </row>
    <row r="17" spans="1:42" s="32" customFormat="1" ht="21.95" customHeight="1" x14ac:dyDescent="0.4">
      <c r="A17" s="62"/>
      <c r="B17" s="20" t="s">
        <v>0</v>
      </c>
      <c r="C17" s="62"/>
      <c r="D17" s="20" t="s">
        <v>5</v>
      </c>
      <c r="E17" s="63"/>
      <c r="F17" s="20" t="s">
        <v>2</v>
      </c>
      <c r="G17" s="62"/>
      <c r="H17" s="20" t="s">
        <v>5</v>
      </c>
      <c r="I17" s="63"/>
      <c r="J17" s="18" t="str">
        <f t="shared" si="0"/>
        <v/>
      </c>
      <c r="K17" s="20" t="s">
        <v>6</v>
      </c>
      <c r="L17" s="20" t="str">
        <f t="shared" si="1"/>
        <v/>
      </c>
      <c r="M17" s="20" t="s">
        <v>7</v>
      </c>
      <c r="N17" s="118"/>
      <c r="O17" s="119"/>
      <c r="P17" s="23" t="s">
        <v>1</v>
      </c>
      <c r="Q17" s="118"/>
      <c r="R17" s="119"/>
      <c r="S17" s="23" t="s">
        <v>1</v>
      </c>
      <c r="T17" s="31"/>
      <c r="U17" s="37" t="str">
        <f t="shared" si="2"/>
        <v/>
      </c>
      <c r="V17" s="26" t="s">
        <v>5</v>
      </c>
      <c r="W17" s="38" t="str">
        <f t="shared" si="9"/>
        <v/>
      </c>
      <c r="X17" s="26" t="s">
        <v>2</v>
      </c>
      <c r="Y17" s="38" t="str">
        <f t="shared" si="3"/>
        <v/>
      </c>
      <c r="Z17" s="26" t="s">
        <v>5</v>
      </c>
      <c r="AA17" s="38" t="str">
        <f t="shared" si="4"/>
        <v/>
      </c>
      <c r="AB17" s="37" t="str">
        <f t="shared" si="5"/>
        <v/>
      </c>
      <c r="AC17" s="26" t="s">
        <v>6</v>
      </c>
      <c r="AD17" s="38" t="str">
        <f t="shared" si="6"/>
        <v/>
      </c>
      <c r="AE17" s="26" t="s">
        <v>7</v>
      </c>
      <c r="AF17" s="37" t="str">
        <f t="shared" si="7"/>
        <v/>
      </c>
      <c r="AG17" s="26" t="s">
        <v>6</v>
      </c>
      <c r="AH17" s="38" t="str">
        <f t="shared" si="8"/>
        <v/>
      </c>
      <c r="AI17" s="39" t="s">
        <v>7</v>
      </c>
      <c r="AJ17" s="33"/>
      <c r="AK17" s="35">
        <v>10</v>
      </c>
      <c r="AL17" s="35">
        <v>9</v>
      </c>
      <c r="AM17" s="36">
        <v>45</v>
      </c>
      <c r="AN17" s="33"/>
      <c r="AO17" s="33"/>
      <c r="AP17" s="33"/>
    </row>
    <row r="18" spans="1:42" s="32" customFormat="1" ht="21.95" customHeight="1" x14ac:dyDescent="0.4">
      <c r="A18" s="62"/>
      <c r="B18" s="20" t="s">
        <v>0</v>
      </c>
      <c r="C18" s="62"/>
      <c r="D18" s="20" t="s">
        <v>5</v>
      </c>
      <c r="E18" s="63"/>
      <c r="F18" s="20" t="s">
        <v>2</v>
      </c>
      <c r="G18" s="62"/>
      <c r="H18" s="20" t="s">
        <v>5</v>
      </c>
      <c r="I18" s="63"/>
      <c r="J18" s="18" t="str">
        <f t="shared" si="0"/>
        <v/>
      </c>
      <c r="K18" s="20" t="s">
        <v>6</v>
      </c>
      <c r="L18" s="20" t="str">
        <f t="shared" si="1"/>
        <v/>
      </c>
      <c r="M18" s="20" t="s">
        <v>7</v>
      </c>
      <c r="N18" s="118"/>
      <c r="O18" s="119"/>
      <c r="P18" s="23" t="s">
        <v>1</v>
      </c>
      <c r="Q18" s="118"/>
      <c r="R18" s="119"/>
      <c r="S18" s="23" t="s">
        <v>1</v>
      </c>
      <c r="T18" s="31"/>
      <c r="U18" s="37" t="str">
        <f t="shared" si="2"/>
        <v/>
      </c>
      <c r="V18" s="26" t="s">
        <v>5</v>
      </c>
      <c r="W18" s="38" t="str">
        <f t="shared" si="9"/>
        <v/>
      </c>
      <c r="X18" s="26" t="s">
        <v>2</v>
      </c>
      <c r="Y18" s="38" t="str">
        <f t="shared" si="3"/>
        <v/>
      </c>
      <c r="Z18" s="26" t="s">
        <v>5</v>
      </c>
      <c r="AA18" s="38" t="str">
        <f t="shared" si="4"/>
        <v/>
      </c>
      <c r="AB18" s="37" t="str">
        <f t="shared" si="5"/>
        <v/>
      </c>
      <c r="AC18" s="26" t="s">
        <v>6</v>
      </c>
      <c r="AD18" s="38" t="str">
        <f t="shared" si="6"/>
        <v/>
      </c>
      <c r="AE18" s="26" t="s">
        <v>7</v>
      </c>
      <c r="AF18" s="37" t="str">
        <f t="shared" si="7"/>
        <v/>
      </c>
      <c r="AG18" s="26" t="s">
        <v>6</v>
      </c>
      <c r="AH18" s="38" t="str">
        <f t="shared" si="8"/>
        <v/>
      </c>
      <c r="AI18" s="39" t="s">
        <v>7</v>
      </c>
      <c r="AJ18" s="33"/>
      <c r="AK18" s="35">
        <v>11</v>
      </c>
      <c r="AL18" s="35">
        <v>10</v>
      </c>
      <c r="AM18" s="36">
        <v>50</v>
      </c>
      <c r="AN18" s="33"/>
      <c r="AO18" s="33"/>
      <c r="AP18" s="33"/>
    </row>
    <row r="19" spans="1:42" s="32" customFormat="1" ht="21.95" customHeight="1" x14ac:dyDescent="0.4">
      <c r="A19" s="62"/>
      <c r="B19" s="20" t="s">
        <v>0</v>
      </c>
      <c r="C19" s="62"/>
      <c r="D19" s="20" t="s">
        <v>5</v>
      </c>
      <c r="E19" s="63"/>
      <c r="F19" s="20" t="s">
        <v>2</v>
      </c>
      <c r="G19" s="62"/>
      <c r="H19" s="20" t="s">
        <v>5</v>
      </c>
      <c r="I19" s="63"/>
      <c r="J19" s="18" t="str">
        <f t="shared" si="0"/>
        <v/>
      </c>
      <c r="K19" s="20" t="s">
        <v>6</v>
      </c>
      <c r="L19" s="20" t="str">
        <f t="shared" si="1"/>
        <v/>
      </c>
      <c r="M19" s="20" t="s">
        <v>7</v>
      </c>
      <c r="N19" s="118"/>
      <c r="O19" s="119"/>
      <c r="P19" s="23" t="s">
        <v>1</v>
      </c>
      <c r="Q19" s="118"/>
      <c r="R19" s="119"/>
      <c r="S19" s="23" t="s">
        <v>1</v>
      </c>
      <c r="T19" s="31"/>
      <c r="U19" s="37" t="str">
        <f t="shared" si="2"/>
        <v/>
      </c>
      <c r="V19" s="26" t="s">
        <v>5</v>
      </c>
      <c r="W19" s="38" t="str">
        <f t="shared" si="9"/>
        <v/>
      </c>
      <c r="X19" s="26" t="s">
        <v>2</v>
      </c>
      <c r="Y19" s="38" t="str">
        <f t="shared" si="3"/>
        <v/>
      </c>
      <c r="Z19" s="26" t="s">
        <v>5</v>
      </c>
      <c r="AA19" s="38" t="str">
        <f t="shared" si="4"/>
        <v/>
      </c>
      <c r="AB19" s="37" t="str">
        <f t="shared" si="5"/>
        <v/>
      </c>
      <c r="AC19" s="26" t="s">
        <v>6</v>
      </c>
      <c r="AD19" s="38" t="str">
        <f t="shared" si="6"/>
        <v/>
      </c>
      <c r="AE19" s="26" t="s">
        <v>7</v>
      </c>
      <c r="AF19" s="37" t="str">
        <f t="shared" si="7"/>
        <v/>
      </c>
      <c r="AG19" s="26" t="s">
        <v>6</v>
      </c>
      <c r="AH19" s="38" t="str">
        <f t="shared" si="8"/>
        <v/>
      </c>
      <c r="AI19" s="39" t="s">
        <v>7</v>
      </c>
      <c r="AJ19" s="33"/>
      <c r="AK19" s="35">
        <v>12</v>
      </c>
      <c r="AL19" s="35">
        <v>11</v>
      </c>
      <c r="AM19" s="36">
        <v>55</v>
      </c>
      <c r="AN19" s="33"/>
      <c r="AO19" s="33"/>
      <c r="AP19" s="33"/>
    </row>
    <row r="20" spans="1:42" s="32" customFormat="1" ht="21.95" customHeight="1" x14ac:dyDescent="0.4">
      <c r="A20" s="62"/>
      <c r="B20" s="20" t="s">
        <v>0</v>
      </c>
      <c r="C20" s="62"/>
      <c r="D20" s="20" t="s">
        <v>5</v>
      </c>
      <c r="E20" s="63"/>
      <c r="F20" s="20" t="s">
        <v>2</v>
      </c>
      <c r="G20" s="62"/>
      <c r="H20" s="20" t="s">
        <v>5</v>
      </c>
      <c r="I20" s="63"/>
      <c r="J20" s="18" t="str">
        <f t="shared" si="0"/>
        <v/>
      </c>
      <c r="K20" s="20" t="s">
        <v>6</v>
      </c>
      <c r="L20" s="20" t="str">
        <f t="shared" si="1"/>
        <v/>
      </c>
      <c r="M20" s="20" t="s">
        <v>7</v>
      </c>
      <c r="N20" s="118"/>
      <c r="O20" s="119"/>
      <c r="P20" s="23" t="s">
        <v>1</v>
      </c>
      <c r="Q20" s="118"/>
      <c r="R20" s="119"/>
      <c r="S20" s="23" t="s">
        <v>1</v>
      </c>
      <c r="T20" s="31"/>
      <c r="U20" s="37" t="str">
        <f t="shared" si="2"/>
        <v/>
      </c>
      <c r="V20" s="26" t="s">
        <v>5</v>
      </c>
      <c r="W20" s="38" t="str">
        <f>IF(U20="","",IF(C20&gt;21,0,IF(C20&lt;7,0,E20)))</f>
        <v/>
      </c>
      <c r="X20" s="26" t="s">
        <v>2</v>
      </c>
      <c r="Y20" s="38" t="str">
        <f t="shared" si="3"/>
        <v/>
      </c>
      <c r="Z20" s="26" t="s">
        <v>5</v>
      </c>
      <c r="AA20" s="38" t="str">
        <f t="shared" si="4"/>
        <v/>
      </c>
      <c r="AB20" s="37" t="str">
        <f t="shared" si="5"/>
        <v/>
      </c>
      <c r="AC20" s="26" t="s">
        <v>6</v>
      </c>
      <c r="AD20" s="38" t="str">
        <f t="shared" si="6"/>
        <v/>
      </c>
      <c r="AE20" s="26" t="s">
        <v>7</v>
      </c>
      <c r="AF20" s="37" t="str">
        <f t="shared" si="7"/>
        <v/>
      </c>
      <c r="AG20" s="26" t="s">
        <v>6</v>
      </c>
      <c r="AH20" s="38" t="str">
        <f t="shared" si="8"/>
        <v/>
      </c>
      <c r="AI20" s="39" t="s">
        <v>7</v>
      </c>
      <c r="AJ20" s="33"/>
      <c r="AK20" s="35">
        <v>13</v>
      </c>
      <c r="AL20" s="35">
        <v>12</v>
      </c>
      <c r="AM20" s="36" t="s">
        <v>41</v>
      </c>
      <c r="AN20" s="33"/>
      <c r="AO20" s="33"/>
      <c r="AP20" s="33"/>
    </row>
    <row r="21" spans="1:42" s="32" customFormat="1" ht="21.95" customHeight="1" x14ac:dyDescent="0.4">
      <c r="A21" s="62"/>
      <c r="B21" s="20" t="s">
        <v>0</v>
      </c>
      <c r="C21" s="62"/>
      <c r="D21" s="20" t="s">
        <v>5</v>
      </c>
      <c r="E21" s="63"/>
      <c r="F21" s="20" t="s">
        <v>2</v>
      </c>
      <c r="G21" s="62"/>
      <c r="H21" s="20" t="s">
        <v>5</v>
      </c>
      <c r="I21" s="63"/>
      <c r="J21" s="18" t="str">
        <f t="shared" si="0"/>
        <v/>
      </c>
      <c r="K21" s="20" t="s">
        <v>6</v>
      </c>
      <c r="L21" s="20" t="str">
        <f t="shared" si="1"/>
        <v/>
      </c>
      <c r="M21" s="20" t="s">
        <v>7</v>
      </c>
      <c r="N21" s="118"/>
      <c r="O21" s="119"/>
      <c r="P21" s="23" t="s">
        <v>1</v>
      </c>
      <c r="Q21" s="118"/>
      <c r="R21" s="119"/>
      <c r="S21" s="23" t="s">
        <v>1</v>
      </c>
      <c r="T21" s="31"/>
      <c r="U21" s="37" t="str">
        <f t="shared" si="2"/>
        <v/>
      </c>
      <c r="V21" s="26" t="s">
        <v>5</v>
      </c>
      <c r="W21" s="38" t="str">
        <f t="shared" si="9"/>
        <v/>
      </c>
      <c r="X21" s="26" t="s">
        <v>2</v>
      </c>
      <c r="Y21" s="38" t="str">
        <f t="shared" si="3"/>
        <v/>
      </c>
      <c r="Z21" s="26" t="s">
        <v>5</v>
      </c>
      <c r="AA21" s="38" t="str">
        <f t="shared" si="4"/>
        <v/>
      </c>
      <c r="AB21" s="37" t="str">
        <f t="shared" si="5"/>
        <v/>
      </c>
      <c r="AC21" s="26" t="s">
        <v>6</v>
      </c>
      <c r="AD21" s="38" t="str">
        <f t="shared" si="6"/>
        <v/>
      </c>
      <c r="AE21" s="26" t="s">
        <v>7</v>
      </c>
      <c r="AF21" s="37" t="str">
        <f t="shared" si="7"/>
        <v/>
      </c>
      <c r="AG21" s="26" t="s">
        <v>6</v>
      </c>
      <c r="AH21" s="38" t="str">
        <f t="shared" si="8"/>
        <v/>
      </c>
      <c r="AI21" s="39" t="s">
        <v>7</v>
      </c>
      <c r="AJ21" s="33"/>
      <c r="AK21" s="35">
        <v>14</v>
      </c>
      <c r="AL21" s="35">
        <v>13</v>
      </c>
      <c r="AM21" s="36" t="s">
        <v>42</v>
      </c>
      <c r="AN21" s="33"/>
      <c r="AO21" s="33"/>
      <c r="AP21" s="33"/>
    </row>
    <row r="22" spans="1:42" s="32" customFormat="1" ht="21.95" customHeight="1" x14ac:dyDescent="0.4">
      <c r="A22" s="62"/>
      <c r="B22" s="20" t="s">
        <v>0</v>
      </c>
      <c r="C22" s="62"/>
      <c r="D22" s="20" t="s">
        <v>5</v>
      </c>
      <c r="E22" s="63"/>
      <c r="F22" s="20" t="s">
        <v>2</v>
      </c>
      <c r="G22" s="62"/>
      <c r="H22" s="20" t="s">
        <v>5</v>
      </c>
      <c r="I22" s="63"/>
      <c r="J22" s="18" t="str">
        <f t="shared" si="0"/>
        <v/>
      </c>
      <c r="K22" s="20" t="s">
        <v>6</v>
      </c>
      <c r="L22" s="20" t="str">
        <f t="shared" si="1"/>
        <v/>
      </c>
      <c r="M22" s="20" t="s">
        <v>7</v>
      </c>
      <c r="N22" s="118"/>
      <c r="O22" s="119"/>
      <c r="P22" s="23" t="s">
        <v>1</v>
      </c>
      <c r="Q22" s="118"/>
      <c r="R22" s="119"/>
      <c r="S22" s="23" t="s">
        <v>1</v>
      </c>
      <c r="T22" s="31"/>
      <c r="U22" s="37" t="str">
        <f t="shared" si="2"/>
        <v/>
      </c>
      <c r="V22" s="26" t="s">
        <v>5</v>
      </c>
      <c r="W22" s="38" t="str">
        <f t="shared" si="9"/>
        <v/>
      </c>
      <c r="X22" s="26" t="s">
        <v>2</v>
      </c>
      <c r="Y22" s="38" t="str">
        <f t="shared" si="3"/>
        <v/>
      </c>
      <c r="Z22" s="26" t="s">
        <v>5</v>
      </c>
      <c r="AA22" s="38" t="str">
        <f t="shared" si="4"/>
        <v/>
      </c>
      <c r="AB22" s="37" t="str">
        <f t="shared" si="5"/>
        <v/>
      </c>
      <c r="AC22" s="26" t="s">
        <v>6</v>
      </c>
      <c r="AD22" s="38" t="str">
        <f t="shared" si="6"/>
        <v/>
      </c>
      <c r="AE22" s="26" t="s">
        <v>7</v>
      </c>
      <c r="AF22" s="37" t="str">
        <f t="shared" si="7"/>
        <v/>
      </c>
      <c r="AG22" s="26" t="s">
        <v>6</v>
      </c>
      <c r="AH22" s="38" t="str">
        <f t="shared" si="8"/>
        <v/>
      </c>
      <c r="AI22" s="39" t="s">
        <v>7</v>
      </c>
      <c r="AJ22" s="33"/>
      <c r="AK22" s="35">
        <v>15</v>
      </c>
      <c r="AL22" s="35">
        <v>14</v>
      </c>
      <c r="AM22" s="36" t="s">
        <v>43</v>
      </c>
      <c r="AN22" s="33"/>
      <c r="AO22" s="33"/>
      <c r="AP22" s="33"/>
    </row>
    <row r="23" spans="1:42" s="32" customFormat="1" ht="21.95" customHeight="1" x14ac:dyDescent="0.4">
      <c r="A23" s="62"/>
      <c r="B23" s="20" t="s">
        <v>0</v>
      </c>
      <c r="C23" s="62"/>
      <c r="D23" s="20" t="s">
        <v>5</v>
      </c>
      <c r="E23" s="63"/>
      <c r="F23" s="20" t="s">
        <v>2</v>
      </c>
      <c r="G23" s="62"/>
      <c r="H23" s="20" t="s">
        <v>5</v>
      </c>
      <c r="I23" s="63"/>
      <c r="J23" s="18" t="str">
        <f t="shared" si="0"/>
        <v/>
      </c>
      <c r="K23" s="20" t="s">
        <v>6</v>
      </c>
      <c r="L23" s="20" t="str">
        <f t="shared" si="1"/>
        <v/>
      </c>
      <c r="M23" s="20" t="s">
        <v>7</v>
      </c>
      <c r="N23" s="118"/>
      <c r="O23" s="119"/>
      <c r="P23" s="23" t="s">
        <v>1</v>
      </c>
      <c r="Q23" s="118"/>
      <c r="R23" s="119"/>
      <c r="S23" s="23" t="s">
        <v>1</v>
      </c>
      <c r="T23" s="31"/>
      <c r="U23" s="37" t="str">
        <f t="shared" si="2"/>
        <v/>
      </c>
      <c r="V23" s="26" t="s">
        <v>5</v>
      </c>
      <c r="W23" s="38" t="str">
        <f t="shared" si="9"/>
        <v/>
      </c>
      <c r="X23" s="26" t="s">
        <v>2</v>
      </c>
      <c r="Y23" s="38" t="str">
        <f t="shared" si="3"/>
        <v/>
      </c>
      <c r="Z23" s="26" t="s">
        <v>5</v>
      </c>
      <c r="AA23" s="38" t="str">
        <f t="shared" si="4"/>
        <v/>
      </c>
      <c r="AB23" s="37" t="str">
        <f t="shared" si="5"/>
        <v/>
      </c>
      <c r="AC23" s="26" t="s">
        <v>6</v>
      </c>
      <c r="AD23" s="38" t="str">
        <f t="shared" si="6"/>
        <v/>
      </c>
      <c r="AE23" s="26" t="s">
        <v>7</v>
      </c>
      <c r="AF23" s="37" t="str">
        <f t="shared" si="7"/>
        <v/>
      </c>
      <c r="AG23" s="26" t="s">
        <v>6</v>
      </c>
      <c r="AH23" s="38" t="str">
        <f t="shared" si="8"/>
        <v/>
      </c>
      <c r="AI23" s="39" t="s">
        <v>7</v>
      </c>
      <c r="AJ23" s="33"/>
      <c r="AK23" s="35">
        <v>16</v>
      </c>
      <c r="AL23" s="35">
        <v>15</v>
      </c>
      <c r="AM23" s="36" t="s">
        <v>44</v>
      </c>
      <c r="AN23" s="33"/>
      <c r="AO23" s="33"/>
      <c r="AP23" s="33"/>
    </row>
    <row r="24" spans="1:42" s="32" customFormat="1" ht="21.95" customHeight="1" x14ac:dyDescent="0.4">
      <c r="A24" s="62"/>
      <c r="B24" s="20" t="s">
        <v>0</v>
      </c>
      <c r="C24" s="62"/>
      <c r="D24" s="20" t="s">
        <v>5</v>
      </c>
      <c r="E24" s="63"/>
      <c r="F24" s="20" t="s">
        <v>2</v>
      </c>
      <c r="G24" s="62"/>
      <c r="H24" s="20" t="s">
        <v>5</v>
      </c>
      <c r="I24" s="63"/>
      <c r="J24" s="18" t="str">
        <f t="shared" si="0"/>
        <v/>
      </c>
      <c r="K24" s="20" t="s">
        <v>6</v>
      </c>
      <c r="L24" s="20" t="str">
        <f t="shared" si="1"/>
        <v/>
      </c>
      <c r="M24" s="20" t="s">
        <v>7</v>
      </c>
      <c r="N24" s="118"/>
      <c r="O24" s="119"/>
      <c r="P24" s="23" t="s">
        <v>1</v>
      </c>
      <c r="Q24" s="118"/>
      <c r="R24" s="119"/>
      <c r="S24" s="23" t="s">
        <v>1</v>
      </c>
      <c r="T24" s="31"/>
      <c r="U24" s="37" t="str">
        <f t="shared" si="2"/>
        <v/>
      </c>
      <c r="V24" s="26" t="s">
        <v>5</v>
      </c>
      <c r="W24" s="38" t="str">
        <f t="shared" si="9"/>
        <v/>
      </c>
      <c r="X24" s="26" t="s">
        <v>2</v>
      </c>
      <c r="Y24" s="38" t="str">
        <f t="shared" si="3"/>
        <v/>
      </c>
      <c r="Z24" s="26" t="s">
        <v>5</v>
      </c>
      <c r="AA24" s="38" t="str">
        <f t="shared" si="4"/>
        <v/>
      </c>
      <c r="AB24" s="37" t="str">
        <f t="shared" si="5"/>
        <v/>
      </c>
      <c r="AC24" s="26" t="s">
        <v>6</v>
      </c>
      <c r="AD24" s="38" t="str">
        <f t="shared" si="6"/>
        <v/>
      </c>
      <c r="AE24" s="26" t="s">
        <v>7</v>
      </c>
      <c r="AF24" s="37" t="str">
        <f t="shared" si="7"/>
        <v/>
      </c>
      <c r="AG24" s="26" t="s">
        <v>6</v>
      </c>
      <c r="AH24" s="38" t="str">
        <f t="shared" si="8"/>
        <v/>
      </c>
      <c r="AI24" s="39" t="s">
        <v>7</v>
      </c>
      <c r="AJ24" s="33"/>
      <c r="AK24" s="35">
        <v>17</v>
      </c>
      <c r="AL24" s="35">
        <v>16</v>
      </c>
      <c r="AM24" s="36" t="s">
        <v>45</v>
      </c>
      <c r="AN24" s="33"/>
      <c r="AO24" s="33"/>
      <c r="AP24" s="33"/>
    </row>
    <row r="25" spans="1:42" s="32" customFormat="1" ht="21.95" customHeight="1" x14ac:dyDescent="0.4">
      <c r="A25" s="62"/>
      <c r="B25" s="20" t="s">
        <v>0</v>
      </c>
      <c r="C25" s="62"/>
      <c r="D25" s="20" t="s">
        <v>5</v>
      </c>
      <c r="E25" s="63"/>
      <c r="F25" s="20" t="s">
        <v>2</v>
      </c>
      <c r="G25" s="62"/>
      <c r="H25" s="20" t="s">
        <v>5</v>
      </c>
      <c r="I25" s="63"/>
      <c r="J25" s="18" t="str">
        <f t="shared" si="0"/>
        <v/>
      </c>
      <c r="K25" s="20" t="s">
        <v>6</v>
      </c>
      <c r="L25" s="20" t="str">
        <f t="shared" si="1"/>
        <v/>
      </c>
      <c r="M25" s="20" t="s">
        <v>7</v>
      </c>
      <c r="N25" s="118"/>
      <c r="O25" s="119"/>
      <c r="P25" s="23" t="s">
        <v>1</v>
      </c>
      <c r="Q25" s="118"/>
      <c r="R25" s="119"/>
      <c r="S25" s="23" t="s">
        <v>1</v>
      </c>
      <c r="T25" s="31"/>
      <c r="U25" s="37" t="str">
        <f t="shared" si="2"/>
        <v/>
      </c>
      <c r="V25" s="26" t="s">
        <v>5</v>
      </c>
      <c r="W25" s="38" t="str">
        <f t="shared" si="9"/>
        <v/>
      </c>
      <c r="X25" s="26" t="s">
        <v>2</v>
      </c>
      <c r="Y25" s="38" t="str">
        <f t="shared" si="3"/>
        <v/>
      </c>
      <c r="Z25" s="26" t="s">
        <v>5</v>
      </c>
      <c r="AA25" s="38" t="str">
        <f t="shared" si="4"/>
        <v/>
      </c>
      <c r="AB25" s="37" t="str">
        <f t="shared" si="5"/>
        <v/>
      </c>
      <c r="AC25" s="26" t="s">
        <v>6</v>
      </c>
      <c r="AD25" s="38" t="str">
        <f t="shared" si="6"/>
        <v/>
      </c>
      <c r="AE25" s="26" t="s">
        <v>7</v>
      </c>
      <c r="AF25" s="37" t="str">
        <f t="shared" si="7"/>
        <v/>
      </c>
      <c r="AG25" s="26" t="s">
        <v>6</v>
      </c>
      <c r="AH25" s="38" t="str">
        <f t="shared" si="8"/>
        <v/>
      </c>
      <c r="AI25" s="39" t="s">
        <v>7</v>
      </c>
      <c r="AJ25" s="33"/>
      <c r="AK25" s="35">
        <v>18</v>
      </c>
      <c r="AL25" s="35">
        <v>17</v>
      </c>
      <c r="AM25" s="36" t="s">
        <v>46</v>
      </c>
      <c r="AN25" s="33"/>
      <c r="AO25" s="33"/>
      <c r="AP25" s="33"/>
    </row>
    <row r="26" spans="1:42" s="32" customFormat="1" ht="21.95" customHeight="1" x14ac:dyDescent="0.4">
      <c r="A26" s="62"/>
      <c r="B26" s="20" t="s">
        <v>0</v>
      </c>
      <c r="C26" s="62"/>
      <c r="D26" s="20" t="s">
        <v>5</v>
      </c>
      <c r="E26" s="63"/>
      <c r="F26" s="20" t="s">
        <v>2</v>
      </c>
      <c r="G26" s="62"/>
      <c r="H26" s="20" t="s">
        <v>5</v>
      </c>
      <c r="I26" s="63"/>
      <c r="J26" s="18" t="str">
        <f t="shared" si="0"/>
        <v/>
      </c>
      <c r="K26" s="20" t="s">
        <v>6</v>
      </c>
      <c r="L26" s="20" t="str">
        <f t="shared" si="1"/>
        <v/>
      </c>
      <c r="M26" s="20" t="s">
        <v>7</v>
      </c>
      <c r="N26" s="118"/>
      <c r="O26" s="119"/>
      <c r="P26" s="23" t="s">
        <v>1</v>
      </c>
      <c r="Q26" s="118"/>
      <c r="R26" s="119"/>
      <c r="S26" s="23" t="s">
        <v>1</v>
      </c>
      <c r="T26" s="31"/>
      <c r="U26" s="37" t="str">
        <f t="shared" si="2"/>
        <v/>
      </c>
      <c r="V26" s="26" t="s">
        <v>5</v>
      </c>
      <c r="W26" s="38" t="str">
        <f t="shared" si="9"/>
        <v/>
      </c>
      <c r="X26" s="26" t="s">
        <v>2</v>
      </c>
      <c r="Y26" s="38" t="str">
        <f t="shared" si="3"/>
        <v/>
      </c>
      <c r="Z26" s="26" t="s">
        <v>5</v>
      </c>
      <c r="AA26" s="38" t="str">
        <f t="shared" si="4"/>
        <v/>
      </c>
      <c r="AB26" s="37" t="str">
        <f t="shared" si="5"/>
        <v/>
      </c>
      <c r="AC26" s="26" t="s">
        <v>6</v>
      </c>
      <c r="AD26" s="38" t="str">
        <f t="shared" si="6"/>
        <v/>
      </c>
      <c r="AE26" s="26" t="s">
        <v>7</v>
      </c>
      <c r="AF26" s="37" t="str">
        <f t="shared" si="7"/>
        <v/>
      </c>
      <c r="AG26" s="26" t="s">
        <v>6</v>
      </c>
      <c r="AH26" s="38" t="str">
        <f t="shared" si="8"/>
        <v/>
      </c>
      <c r="AI26" s="39" t="s">
        <v>7</v>
      </c>
      <c r="AJ26" s="33"/>
      <c r="AK26" s="35">
        <v>19</v>
      </c>
      <c r="AL26" s="35">
        <v>18</v>
      </c>
      <c r="AM26" s="36" t="s">
        <v>47</v>
      </c>
      <c r="AN26" s="33"/>
      <c r="AO26" s="33"/>
      <c r="AP26" s="33"/>
    </row>
    <row r="27" spans="1:42" s="32" customFormat="1" ht="21.95" customHeight="1" x14ac:dyDescent="0.4">
      <c r="A27" s="62"/>
      <c r="B27" s="20" t="s">
        <v>0</v>
      </c>
      <c r="C27" s="62"/>
      <c r="D27" s="20" t="s">
        <v>5</v>
      </c>
      <c r="E27" s="63"/>
      <c r="F27" s="20" t="s">
        <v>2</v>
      </c>
      <c r="G27" s="62"/>
      <c r="H27" s="20" t="s">
        <v>5</v>
      </c>
      <c r="I27" s="63"/>
      <c r="J27" s="18" t="str">
        <f t="shared" si="0"/>
        <v/>
      </c>
      <c r="K27" s="20" t="s">
        <v>6</v>
      </c>
      <c r="L27" s="20" t="str">
        <f t="shared" si="1"/>
        <v/>
      </c>
      <c r="M27" s="20" t="s">
        <v>7</v>
      </c>
      <c r="N27" s="118"/>
      <c r="O27" s="119"/>
      <c r="P27" s="23" t="s">
        <v>1</v>
      </c>
      <c r="Q27" s="118"/>
      <c r="R27" s="119"/>
      <c r="S27" s="23" t="s">
        <v>1</v>
      </c>
      <c r="T27" s="31"/>
      <c r="U27" s="37" t="str">
        <f t="shared" si="2"/>
        <v/>
      </c>
      <c r="V27" s="26" t="s">
        <v>5</v>
      </c>
      <c r="W27" s="38" t="str">
        <f t="shared" si="9"/>
        <v/>
      </c>
      <c r="X27" s="26" t="s">
        <v>2</v>
      </c>
      <c r="Y27" s="38" t="str">
        <f t="shared" si="3"/>
        <v/>
      </c>
      <c r="Z27" s="26" t="s">
        <v>5</v>
      </c>
      <c r="AA27" s="38" t="str">
        <f t="shared" si="4"/>
        <v/>
      </c>
      <c r="AB27" s="37" t="str">
        <f t="shared" si="5"/>
        <v/>
      </c>
      <c r="AC27" s="26" t="s">
        <v>6</v>
      </c>
      <c r="AD27" s="38" t="str">
        <f t="shared" si="6"/>
        <v/>
      </c>
      <c r="AE27" s="26" t="s">
        <v>7</v>
      </c>
      <c r="AF27" s="37" t="str">
        <f t="shared" si="7"/>
        <v/>
      </c>
      <c r="AG27" s="26" t="s">
        <v>6</v>
      </c>
      <c r="AH27" s="38" t="str">
        <f t="shared" si="8"/>
        <v/>
      </c>
      <c r="AI27" s="39" t="s">
        <v>7</v>
      </c>
      <c r="AJ27" s="33"/>
      <c r="AK27" s="35">
        <v>20</v>
      </c>
      <c r="AL27" s="35">
        <v>19</v>
      </c>
      <c r="AM27" s="36" t="s">
        <v>48</v>
      </c>
      <c r="AN27" s="33"/>
      <c r="AO27" s="33"/>
      <c r="AP27" s="33"/>
    </row>
    <row r="28" spans="1:42" s="32" customFormat="1" ht="21.95" customHeight="1" thickBot="1" x14ac:dyDescent="0.45">
      <c r="A28" s="62"/>
      <c r="B28" s="20" t="s">
        <v>0</v>
      </c>
      <c r="C28" s="62"/>
      <c r="D28" s="20" t="s">
        <v>5</v>
      </c>
      <c r="E28" s="63"/>
      <c r="F28" s="20" t="s">
        <v>2</v>
      </c>
      <c r="G28" s="62"/>
      <c r="H28" s="20" t="s">
        <v>5</v>
      </c>
      <c r="I28" s="63"/>
      <c r="J28" s="19" t="str">
        <f t="shared" si="0"/>
        <v/>
      </c>
      <c r="K28" s="12" t="s">
        <v>6</v>
      </c>
      <c r="L28" s="12" t="str">
        <f t="shared" si="1"/>
        <v/>
      </c>
      <c r="M28" s="12" t="s">
        <v>7</v>
      </c>
      <c r="N28" s="120"/>
      <c r="O28" s="121"/>
      <c r="P28" s="13" t="s">
        <v>1</v>
      </c>
      <c r="Q28" s="120"/>
      <c r="R28" s="121"/>
      <c r="S28" s="13" t="s">
        <v>1</v>
      </c>
      <c r="T28" s="31"/>
      <c r="U28" s="37" t="str">
        <f t="shared" si="2"/>
        <v/>
      </c>
      <c r="V28" s="26" t="s">
        <v>5</v>
      </c>
      <c r="W28" s="38" t="str">
        <f t="shared" si="9"/>
        <v/>
      </c>
      <c r="X28" s="26" t="s">
        <v>2</v>
      </c>
      <c r="Y28" s="38" t="str">
        <f t="shared" si="3"/>
        <v/>
      </c>
      <c r="Z28" s="26" t="s">
        <v>5</v>
      </c>
      <c r="AA28" s="38" t="str">
        <f t="shared" si="4"/>
        <v/>
      </c>
      <c r="AB28" s="37" t="str">
        <f t="shared" si="5"/>
        <v/>
      </c>
      <c r="AC28" s="26" t="s">
        <v>6</v>
      </c>
      <c r="AD28" s="38" t="str">
        <f t="shared" si="6"/>
        <v/>
      </c>
      <c r="AE28" s="26" t="s">
        <v>7</v>
      </c>
      <c r="AF28" s="37" t="str">
        <f t="shared" si="7"/>
        <v/>
      </c>
      <c r="AG28" s="26" t="s">
        <v>6</v>
      </c>
      <c r="AH28" s="38" t="str">
        <f t="shared" si="8"/>
        <v/>
      </c>
      <c r="AI28" s="39" t="s">
        <v>7</v>
      </c>
      <c r="AJ28" s="33"/>
      <c r="AK28" s="35">
        <v>21</v>
      </c>
      <c r="AL28" s="35">
        <v>20</v>
      </c>
      <c r="AM28" s="36" t="s">
        <v>49</v>
      </c>
      <c r="AN28" s="33"/>
      <c r="AO28" s="33"/>
      <c r="AP28" s="33"/>
    </row>
    <row r="29" spans="1:42" s="32" customFormat="1" ht="20.100000000000001" customHeight="1" thickTop="1" x14ac:dyDescent="0.4">
      <c r="A29" s="101" t="s">
        <v>10</v>
      </c>
      <c r="B29" s="102"/>
      <c r="C29" s="102"/>
      <c r="D29" s="102"/>
      <c r="E29" s="102"/>
      <c r="F29" s="102"/>
      <c r="G29" s="102"/>
      <c r="H29" s="102"/>
      <c r="I29" s="103"/>
      <c r="J29" s="16" t="str">
        <f>IF(L6="","",SUM(J9:J28)+V29)</f>
        <v/>
      </c>
      <c r="K29" s="14" t="s">
        <v>6</v>
      </c>
      <c r="L29" s="17" t="str">
        <f>IF(L6="","",W29)</f>
        <v/>
      </c>
      <c r="M29" s="24" t="s">
        <v>7</v>
      </c>
      <c r="N29" s="104" t="str">
        <f>IF(L6="","",SUM(N9:O28))</f>
        <v/>
      </c>
      <c r="O29" s="105"/>
      <c r="P29" s="24" t="s">
        <v>1</v>
      </c>
      <c r="Q29" s="104" t="str">
        <f>IF(L6="","",SUM(Q9:R28))</f>
        <v/>
      </c>
      <c r="R29" s="105"/>
      <c r="S29" s="24" t="s">
        <v>1</v>
      </c>
      <c r="T29" s="31"/>
      <c r="U29" s="40">
        <f>SUM(L9:L28)/24/60</f>
        <v>0</v>
      </c>
      <c r="V29" s="25">
        <f>HOUR(U29)</f>
        <v>0</v>
      </c>
      <c r="W29" s="25">
        <f>MINUTE(U29)</f>
        <v>0</v>
      </c>
      <c r="X29" s="40">
        <f>SUM(AD9:AD28)/24/60</f>
        <v>0</v>
      </c>
      <c r="Y29" s="25">
        <f>HOUR(X29)</f>
        <v>0</v>
      </c>
      <c r="Z29" s="25">
        <f>MINUTE(X29)</f>
        <v>0</v>
      </c>
      <c r="AB29" s="37">
        <f>SUM(AB9:AB28)+Y29</f>
        <v>0</v>
      </c>
      <c r="AC29" s="26" t="s">
        <v>6</v>
      </c>
      <c r="AD29" s="38">
        <f>Z29</f>
        <v>0</v>
      </c>
      <c r="AE29" s="26" t="s">
        <v>7</v>
      </c>
      <c r="AF29" s="37" t="str">
        <f t="shared" si="7"/>
        <v/>
      </c>
      <c r="AG29" s="26" t="s">
        <v>6</v>
      </c>
      <c r="AH29" s="38" t="str">
        <f t="shared" si="8"/>
        <v/>
      </c>
      <c r="AI29" s="39" t="s">
        <v>7</v>
      </c>
      <c r="AJ29" s="33"/>
      <c r="AK29" s="35">
        <v>22</v>
      </c>
      <c r="AL29" s="35">
        <v>21</v>
      </c>
      <c r="AM29" s="25">
        <v>10</v>
      </c>
      <c r="AN29" s="33"/>
      <c r="AO29" s="33"/>
      <c r="AP29" s="33"/>
    </row>
    <row r="30" spans="1:42" s="32" customFormat="1" ht="9.9499999999999993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"/>
      <c r="S30" s="1"/>
      <c r="T30" s="31"/>
      <c r="AJ30" s="33"/>
      <c r="AK30" s="35">
        <v>23</v>
      </c>
      <c r="AL30" s="35">
        <v>22</v>
      </c>
      <c r="AM30" s="25">
        <v>11</v>
      </c>
      <c r="AN30" s="33"/>
      <c r="AO30" s="33"/>
      <c r="AP30" s="33"/>
    </row>
    <row r="31" spans="1:42" s="32" customFormat="1" ht="20.100000000000001" customHeight="1" thickBot="1" x14ac:dyDescent="0.45">
      <c r="A31" s="106" t="s">
        <v>40</v>
      </c>
      <c r="B31" s="107"/>
      <c r="C31" s="112" t="s">
        <v>23</v>
      </c>
      <c r="D31" s="112"/>
      <c r="E31" s="95" t="s">
        <v>38</v>
      </c>
      <c r="F31" s="95"/>
      <c r="G31" s="95"/>
      <c r="H31" s="113" t="str">
        <f>IF(L6="","",AB39)</f>
        <v/>
      </c>
      <c r="I31" s="114"/>
      <c r="J31" s="22" t="s">
        <v>13</v>
      </c>
      <c r="K31" s="115" t="s">
        <v>36</v>
      </c>
      <c r="L31" s="115"/>
      <c r="M31" s="95" t="s">
        <v>38</v>
      </c>
      <c r="N31" s="95"/>
      <c r="O31" s="95"/>
      <c r="P31" s="116" t="str">
        <f>IF(L6="","",AF39)</f>
        <v/>
      </c>
      <c r="Q31" s="116"/>
      <c r="R31" s="71" t="s">
        <v>13</v>
      </c>
      <c r="S31" s="117"/>
      <c r="T31" s="31"/>
      <c r="U31" s="91" t="s">
        <v>26</v>
      </c>
      <c r="V31" s="92"/>
      <c r="W31" s="93"/>
      <c r="X31" s="91" t="s">
        <v>25</v>
      </c>
      <c r="Y31" s="92"/>
      <c r="Z31" s="93"/>
      <c r="AB31" s="94" t="s">
        <v>29</v>
      </c>
      <c r="AC31" s="65"/>
      <c r="AD31" s="65"/>
      <c r="AE31" s="65"/>
      <c r="AF31" s="94"/>
      <c r="AG31" s="65"/>
      <c r="AH31" s="65"/>
      <c r="AI31" s="65"/>
      <c r="AJ31" s="33"/>
      <c r="AK31" s="35">
        <v>24</v>
      </c>
      <c r="AL31" s="35">
        <v>23</v>
      </c>
      <c r="AM31" s="25">
        <v>12</v>
      </c>
      <c r="AN31" s="33"/>
      <c r="AO31" s="33"/>
      <c r="AP31" s="33"/>
    </row>
    <row r="32" spans="1:42" s="32" customFormat="1" ht="20.100000000000001" customHeight="1" thickBot="1" x14ac:dyDescent="0.45">
      <c r="A32" s="108"/>
      <c r="B32" s="109"/>
      <c r="C32" s="112"/>
      <c r="D32" s="112"/>
      <c r="E32" s="95" t="s">
        <v>34</v>
      </c>
      <c r="F32" s="95"/>
      <c r="G32" s="95"/>
      <c r="H32" s="96" t="str">
        <f>IF(L6="","",H31*2500)</f>
        <v/>
      </c>
      <c r="I32" s="97"/>
      <c r="J32" s="22" t="s">
        <v>1</v>
      </c>
      <c r="K32" s="115"/>
      <c r="L32" s="115"/>
      <c r="M32" s="95" t="s">
        <v>35</v>
      </c>
      <c r="N32" s="98"/>
      <c r="O32" s="98"/>
      <c r="P32" s="99" t="str">
        <f>IF(L6="","",P31*3500)</f>
        <v/>
      </c>
      <c r="Q32" s="99"/>
      <c r="R32" s="100" t="s">
        <v>1</v>
      </c>
      <c r="S32" s="80"/>
      <c r="T32" s="31"/>
      <c r="AB32" s="42">
        <f>AB29</f>
        <v>0</v>
      </c>
      <c r="AC32" s="26" t="s">
        <v>6</v>
      </c>
      <c r="AD32" s="65" t="s">
        <v>27</v>
      </c>
      <c r="AE32" s="65"/>
      <c r="AF32" s="42" t="str">
        <f>AF29</f>
        <v/>
      </c>
      <c r="AG32" s="26" t="s">
        <v>6</v>
      </c>
      <c r="AH32" s="65" t="s">
        <v>27</v>
      </c>
      <c r="AI32" s="66"/>
      <c r="AJ32" s="33"/>
      <c r="AK32" s="35">
        <v>25</v>
      </c>
      <c r="AL32" s="35">
        <v>24</v>
      </c>
      <c r="AM32" s="25">
        <v>13</v>
      </c>
      <c r="AN32" s="33"/>
      <c r="AO32" s="33"/>
      <c r="AP32" s="33"/>
    </row>
    <row r="33" spans="1:44" s="32" customFormat="1" ht="20.100000000000001" customHeight="1" thickBot="1" x14ac:dyDescent="0.45">
      <c r="A33" s="108"/>
      <c r="B33" s="109"/>
      <c r="C33" s="67" t="s">
        <v>22</v>
      </c>
      <c r="D33" s="67"/>
      <c r="E33" s="67"/>
      <c r="F33" s="68" t="str">
        <f>IF(L6="","",N29-Q29)</f>
        <v/>
      </c>
      <c r="G33" s="69"/>
      <c r="H33" s="22" t="s">
        <v>1</v>
      </c>
      <c r="I33" s="70" t="s">
        <v>34</v>
      </c>
      <c r="J33" s="71"/>
      <c r="K33" s="72" t="str">
        <f>IF(L6="","",H32+P32)</f>
        <v/>
      </c>
      <c r="L33" s="73"/>
      <c r="M33" s="20" t="s">
        <v>1</v>
      </c>
      <c r="N33" s="74" t="s">
        <v>14</v>
      </c>
      <c r="O33" s="75"/>
      <c r="P33" s="76" t="str">
        <f>IF(L6="","",MIN(F33,K33))</f>
        <v/>
      </c>
      <c r="Q33" s="77"/>
      <c r="R33" s="77"/>
      <c r="S33" s="15" t="s">
        <v>1</v>
      </c>
      <c r="T33" s="31"/>
      <c r="AB33" s="78" t="s">
        <v>29</v>
      </c>
      <c r="AC33" s="65"/>
      <c r="AD33" s="65"/>
      <c r="AE33" s="65"/>
      <c r="AF33" s="78"/>
      <c r="AG33" s="65"/>
      <c r="AH33" s="65"/>
      <c r="AI33" s="65"/>
      <c r="AJ33" s="33"/>
      <c r="AK33" s="35">
        <v>26</v>
      </c>
      <c r="AL33" s="43"/>
      <c r="AM33" s="25">
        <v>14</v>
      </c>
      <c r="AN33" s="33"/>
      <c r="AO33" s="33"/>
      <c r="AP33" s="33"/>
    </row>
    <row r="34" spans="1:44" s="32" customFormat="1" ht="20.100000000000001" customHeight="1" thickBot="1" x14ac:dyDescent="0.45">
      <c r="A34" s="108"/>
      <c r="B34" s="109"/>
      <c r="C34" s="79" t="s">
        <v>39</v>
      </c>
      <c r="D34" s="80"/>
      <c r="E34" s="83"/>
      <c r="F34" s="84"/>
      <c r="G34" s="84"/>
      <c r="H34" s="84"/>
      <c r="I34" s="84"/>
      <c r="J34" s="84"/>
      <c r="K34" s="84"/>
      <c r="L34" s="84"/>
      <c r="M34" s="84"/>
      <c r="N34" s="64"/>
      <c r="O34" s="64"/>
      <c r="P34" s="64"/>
      <c r="Q34" s="64"/>
      <c r="R34" s="64"/>
      <c r="S34" s="85"/>
      <c r="T34" s="31"/>
      <c r="V34" s="21"/>
      <c r="X34" s="21"/>
      <c r="Z34" s="21"/>
      <c r="AB34" s="44">
        <f>IF(AND(AD29&gt;0,AH29&gt;0,SUM(AD29,AH29)/60&gt;1,AD29&gt;AH29),"1","0")+IF(AND(AD29&gt;0,AH29&gt;0,SUM(AD29,AH29)/60=1,AD29&gt;AH29),"1","0")</f>
        <v>0</v>
      </c>
      <c r="AC34" s="26" t="s">
        <v>6</v>
      </c>
      <c r="AD34" s="45"/>
      <c r="AE34" s="26"/>
      <c r="AF34" s="44">
        <f>IF(AND(AD29&gt;0,AH29&gt;0,SUM(AD29,AH29)/60&gt;1,AD29&lt;AH29),"1","0")+IF(AND(AD29&gt;0,AH29&gt;0,SUM(AD29,AH29)/60=1,AD29&lt;AH29),"1","0")+IF(AND(AD29&gt;0,AH29&gt;0,SUM(AD29,AH29)/60&gt;1,AD29=AH29),"1","0")+IF(AND(AD29&gt;0,AH29&gt;0,SUM(AD29,AH29)/60=1,AD29=AH29),"1","0")</f>
        <v>0</v>
      </c>
      <c r="AG34" s="26" t="s">
        <v>6</v>
      </c>
      <c r="AH34" s="26"/>
      <c r="AI34" s="39"/>
      <c r="AJ34" s="33"/>
      <c r="AK34" s="35">
        <v>27</v>
      </c>
      <c r="AL34" s="43"/>
      <c r="AM34" s="25">
        <v>15</v>
      </c>
      <c r="AN34" s="33"/>
      <c r="AO34" s="33"/>
      <c r="AP34" s="33"/>
    </row>
    <row r="35" spans="1:44" s="32" customFormat="1" ht="20.100000000000001" customHeight="1" x14ac:dyDescent="0.4">
      <c r="A35" s="110"/>
      <c r="B35" s="111"/>
      <c r="C35" s="81"/>
      <c r="D35" s="82"/>
      <c r="E35" s="86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8"/>
      <c r="T35" s="31"/>
      <c r="U35" s="21"/>
      <c r="V35" s="21"/>
      <c r="W35" s="21"/>
      <c r="X35" s="21"/>
      <c r="Y35" s="21"/>
      <c r="Z35" s="21"/>
      <c r="AA35" s="21"/>
      <c r="AB35" s="89" t="s">
        <v>31</v>
      </c>
      <c r="AC35" s="89"/>
      <c r="AD35" s="89"/>
      <c r="AE35" s="89"/>
      <c r="AF35" s="89"/>
      <c r="AG35" s="89"/>
      <c r="AH35" s="89"/>
      <c r="AI35" s="89"/>
      <c r="AJ35" s="33"/>
      <c r="AK35" s="25">
        <v>28</v>
      </c>
      <c r="AL35" s="46"/>
      <c r="AM35" s="25">
        <v>16</v>
      </c>
      <c r="AN35" s="33"/>
      <c r="AO35" s="33"/>
      <c r="AP35" s="33"/>
    </row>
    <row r="36" spans="1:44" s="32" customFormat="1" ht="9.9499999999999993" customHeight="1" x14ac:dyDescent="0.4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1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33"/>
      <c r="AK36" s="25">
        <v>29</v>
      </c>
      <c r="AL36" s="46"/>
      <c r="AM36" s="25">
        <v>17</v>
      </c>
      <c r="AN36" s="33"/>
      <c r="AO36" s="33"/>
      <c r="AP36" s="33"/>
    </row>
    <row r="37" spans="1:44" s="32" customFormat="1" ht="16.5" customHeight="1" x14ac:dyDescent="0.4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1"/>
      <c r="AB37" s="89" t="s">
        <v>30</v>
      </c>
      <c r="AC37" s="89"/>
      <c r="AD37" s="89"/>
      <c r="AE37" s="89"/>
      <c r="AF37" s="89"/>
      <c r="AG37" s="89"/>
      <c r="AH37" s="89"/>
      <c r="AI37" s="89"/>
      <c r="AJ37" s="33"/>
      <c r="AK37" s="25">
        <v>30</v>
      </c>
      <c r="AL37" s="33"/>
      <c r="AM37" s="25">
        <v>18</v>
      </c>
      <c r="AN37" s="33"/>
      <c r="AO37" s="33"/>
      <c r="AP37" s="33"/>
    </row>
    <row r="38" spans="1:44" s="32" customFormat="1" ht="5.25" customHeight="1" thickBot="1" x14ac:dyDescent="0.4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1"/>
      <c r="AB38" s="90" t="s">
        <v>29</v>
      </c>
      <c r="AC38" s="90"/>
      <c r="AD38" s="90"/>
      <c r="AE38" s="90"/>
      <c r="AF38" s="90"/>
      <c r="AG38" s="90"/>
      <c r="AH38" s="90"/>
      <c r="AI38" s="90"/>
      <c r="AJ38" s="33"/>
      <c r="AK38" s="25">
        <v>31</v>
      </c>
      <c r="AL38" s="33"/>
      <c r="AM38" s="25">
        <v>19</v>
      </c>
      <c r="AN38" s="33"/>
      <c r="AO38" s="33"/>
      <c r="AP38" s="33"/>
    </row>
    <row r="39" spans="1:44" s="32" customFormat="1" ht="18" customHeight="1" thickBot="1" x14ac:dyDescent="0.4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47"/>
      <c r="AB39" s="48">
        <f>SUM(AB32,AB34)</f>
        <v>0</v>
      </c>
      <c r="AC39" s="49" t="s">
        <v>6</v>
      </c>
      <c r="AD39" s="50"/>
      <c r="AE39" s="50"/>
      <c r="AF39" s="48">
        <f>SUM(AF32,AF34)</f>
        <v>0</v>
      </c>
      <c r="AG39" s="49" t="s">
        <v>6</v>
      </c>
      <c r="AH39" s="50"/>
      <c r="AI39" s="51"/>
      <c r="AJ39" s="33"/>
      <c r="AK39" s="33"/>
      <c r="AL39" s="33"/>
      <c r="AM39" s="25">
        <v>20</v>
      </c>
      <c r="AN39" s="33"/>
      <c r="AO39" s="25" t="s">
        <v>16</v>
      </c>
      <c r="AP39" s="25" t="s">
        <v>17</v>
      </c>
      <c r="AQ39" s="52" t="s">
        <v>18</v>
      </c>
      <c r="AR39" s="52" t="s">
        <v>24</v>
      </c>
    </row>
    <row r="40" spans="1:44" s="32" customFormat="1" ht="17.25" customHeight="1" x14ac:dyDescent="0.4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1"/>
      <c r="AB40" s="64" t="s">
        <v>28</v>
      </c>
      <c r="AC40" s="64"/>
      <c r="AD40" s="64"/>
      <c r="AE40" s="64"/>
      <c r="AF40" s="53" t="str">
        <f>J29</f>
        <v/>
      </c>
      <c r="AG40" s="53" t="s">
        <v>6</v>
      </c>
      <c r="AH40" s="54" t="str">
        <f>L29</f>
        <v/>
      </c>
      <c r="AI40" s="53" t="s">
        <v>7</v>
      </c>
      <c r="AJ40" s="33"/>
      <c r="AK40" s="33"/>
      <c r="AL40" s="33"/>
      <c r="AM40" s="25">
        <v>21</v>
      </c>
      <c r="AN40" s="33"/>
      <c r="AO40" s="55" t="str">
        <f>H31</f>
        <v/>
      </c>
      <c r="AP40" s="55" t="str">
        <f>P31</f>
        <v/>
      </c>
      <c r="AQ40" s="56" t="str">
        <f>F33</f>
        <v/>
      </c>
      <c r="AR40" s="56" t="str">
        <f>P33</f>
        <v/>
      </c>
    </row>
    <row r="41" spans="1:44" s="32" customFormat="1" ht="18" customHeight="1" x14ac:dyDescent="0.4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AJ41" s="33"/>
      <c r="AK41" s="33"/>
      <c r="AL41" s="33"/>
      <c r="AM41" s="25">
        <v>22</v>
      </c>
      <c r="AN41" s="33"/>
      <c r="AO41" s="33"/>
      <c r="AP41" s="33"/>
    </row>
    <row r="42" spans="1:44" s="32" customFormat="1" ht="18" customHeight="1" x14ac:dyDescent="0.4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21"/>
      <c r="AJ42" s="33"/>
      <c r="AK42" s="33"/>
      <c r="AL42" s="33"/>
      <c r="AM42" s="25">
        <v>23</v>
      </c>
      <c r="AN42" s="33"/>
      <c r="AO42" s="33"/>
      <c r="AP42" s="33"/>
    </row>
    <row r="43" spans="1:44" s="32" customFormat="1" ht="18" customHeight="1" x14ac:dyDescent="0.4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21"/>
      <c r="AJ43" s="33"/>
      <c r="AK43" s="33"/>
      <c r="AL43" s="33"/>
      <c r="AM43" s="25">
        <v>24</v>
      </c>
      <c r="AN43" s="33"/>
      <c r="AO43" s="33"/>
      <c r="AP43" s="33"/>
    </row>
    <row r="44" spans="1:44" s="30" customFormat="1" ht="6.95" customHeight="1" x14ac:dyDescent="0.4">
      <c r="T44" s="21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29"/>
      <c r="AK44" s="29"/>
      <c r="AL44" s="29"/>
      <c r="AM44" s="25">
        <v>25</v>
      </c>
      <c r="AN44" s="29"/>
      <c r="AO44" s="29"/>
      <c r="AP44" s="29"/>
      <c r="AQ44" s="29"/>
      <c r="AR44" s="29"/>
    </row>
    <row r="45" spans="1:44" s="30" customFormat="1" ht="13.5" customHeight="1" x14ac:dyDescent="0.4">
      <c r="T45" s="21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29"/>
      <c r="AK45" s="29"/>
      <c r="AL45" s="29"/>
      <c r="AM45" s="25">
        <v>26</v>
      </c>
      <c r="AN45" s="29"/>
      <c r="AO45" s="29"/>
      <c r="AP45" s="29"/>
      <c r="AQ45" s="29"/>
      <c r="AR45" s="29"/>
    </row>
    <row r="46" spans="1:44" s="30" customFormat="1" ht="13.5" x14ac:dyDescent="0.4">
      <c r="T46" s="21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29"/>
      <c r="AK46" s="29"/>
      <c r="AL46" s="29"/>
      <c r="AM46" s="25">
        <v>27</v>
      </c>
      <c r="AN46" s="29"/>
      <c r="AO46" s="29"/>
      <c r="AP46" s="29"/>
      <c r="AQ46" s="29"/>
      <c r="AR46" s="29"/>
    </row>
    <row r="47" spans="1:44" s="32" customFormat="1" ht="13.5" x14ac:dyDescent="0.4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21"/>
      <c r="AJ47" s="33"/>
      <c r="AK47" s="33"/>
      <c r="AL47" s="33"/>
      <c r="AM47" s="25">
        <v>28</v>
      </c>
      <c r="AN47" s="33"/>
      <c r="AO47" s="33"/>
      <c r="AP47" s="33"/>
    </row>
    <row r="48" spans="1:44" s="32" customFormat="1" ht="23.1" customHeight="1" x14ac:dyDescent="0.4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AJ48" s="33"/>
      <c r="AK48" s="33"/>
      <c r="AL48" s="33"/>
      <c r="AM48" s="25">
        <v>29</v>
      </c>
      <c r="AN48" s="33"/>
      <c r="AO48" s="33"/>
      <c r="AP48" s="33"/>
    </row>
    <row r="49" spans="13:42" s="32" customFormat="1" ht="18" customHeight="1" x14ac:dyDescent="0.4">
      <c r="M49" s="31"/>
      <c r="Q49" s="31"/>
      <c r="R49" s="41"/>
      <c r="T49" s="31"/>
      <c r="AJ49" s="33"/>
      <c r="AK49" s="33"/>
      <c r="AL49" s="33"/>
      <c r="AM49" s="25">
        <v>30</v>
      </c>
      <c r="AN49" s="33"/>
      <c r="AO49" s="33"/>
      <c r="AP49" s="33"/>
    </row>
    <row r="50" spans="13:42" s="32" customFormat="1" ht="13.5" x14ac:dyDescent="0.4">
      <c r="M50" s="31"/>
      <c r="Q50" s="31"/>
      <c r="R50" s="41"/>
      <c r="T50" s="31"/>
      <c r="AJ50" s="33"/>
      <c r="AK50" s="33"/>
      <c r="AL50" s="33"/>
      <c r="AM50" s="25">
        <v>31</v>
      </c>
      <c r="AN50" s="33"/>
      <c r="AO50" s="33"/>
      <c r="AP50" s="33"/>
    </row>
    <row r="51" spans="13:42" s="32" customFormat="1" ht="13.5" x14ac:dyDescent="0.4">
      <c r="M51" s="31"/>
      <c r="Q51" s="31"/>
      <c r="R51" s="41"/>
      <c r="T51" s="31"/>
      <c r="AJ51" s="33"/>
      <c r="AK51" s="33"/>
      <c r="AL51" s="33"/>
      <c r="AM51" s="25">
        <v>32</v>
      </c>
      <c r="AN51" s="33"/>
      <c r="AO51" s="33"/>
      <c r="AP51" s="33"/>
    </row>
    <row r="52" spans="13:42" s="32" customFormat="1" ht="13.5" x14ac:dyDescent="0.4">
      <c r="M52" s="31"/>
      <c r="Q52" s="31"/>
      <c r="R52" s="41"/>
      <c r="T52" s="31"/>
      <c r="AJ52" s="33"/>
      <c r="AK52" s="33"/>
      <c r="AL52" s="33"/>
      <c r="AM52" s="25">
        <v>33</v>
      </c>
      <c r="AN52" s="33"/>
      <c r="AO52" s="33"/>
      <c r="AP52" s="33"/>
    </row>
    <row r="53" spans="13:42" s="32" customFormat="1" ht="13.5" x14ac:dyDescent="0.4">
      <c r="M53" s="31"/>
      <c r="Q53" s="31"/>
      <c r="R53" s="41"/>
      <c r="T53" s="31"/>
      <c r="AJ53" s="33"/>
      <c r="AK53" s="33"/>
      <c r="AL53" s="33"/>
      <c r="AM53" s="25">
        <v>34</v>
      </c>
      <c r="AN53" s="33"/>
      <c r="AO53" s="33"/>
      <c r="AP53" s="33"/>
    </row>
    <row r="54" spans="13:42" s="32" customFormat="1" ht="13.5" x14ac:dyDescent="0.4">
      <c r="M54" s="31"/>
      <c r="Q54" s="31"/>
      <c r="R54" s="41"/>
      <c r="T54" s="31"/>
      <c r="AJ54" s="33"/>
      <c r="AK54" s="33"/>
      <c r="AL54" s="33"/>
      <c r="AM54" s="25">
        <v>35</v>
      </c>
      <c r="AN54" s="33"/>
      <c r="AO54" s="33"/>
      <c r="AP54" s="33"/>
    </row>
    <row r="55" spans="13:42" s="32" customFormat="1" ht="13.5" x14ac:dyDescent="0.4">
      <c r="M55" s="31"/>
      <c r="Q55" s="31"/>
      <c r="R55" s="41"/>
      <c r="T55" s="31"/>
      <c r="AJ55" s="33"/>
      <c r="AK55" s="33"/>
      <c r="AL55" s="33"/>
      <c r="AM55" s="25">
        <v>36</v>
      </c>
      <c r="AN55" s="33"/>
      <c r="AO55" s="33"/>
      <c r="AP55" s="33"/>
    </row>
    <row r="56" spans="13:42" s="32" customFormat="1" ht="13.5" x14ac:dyDescent="0.4">
      <c r="M56" s="31"/>
      <c r="Q56" s="31"/>
      <c r="R56" s="41"/>
      <c r="T56" s="31"/>
      <c r="AJ56" s="33"/>
      <c r="AK56" s="33"/>
      <c r="AL56" s="33"/>
      <c r="AM56" s="25">
        <v>37</v>
      </c>
      <c r="AN56" s="33"/>
      <c r="AO56" s="33"/>
      <c r="AP56" s="33"/>
    </row>
    <row r="57" spans="13:42" s="32" customFormat="1" ht="13.5" x14ac:dyDescent="0.4">
      <c r="M57" s="31"/>
      <c r="Q57" s="31"/>
      <c r="R57" s="41"/>
      <c r="T57" s="31"/>
      <c r="AJ57" s="33"/>
      <c r="AK57" s="33"/>
      <c r="AL57" s="33"/>
      <c r="AM57" s="25">
        <v>38</v>
      </c>
      <c r="AN57" s="33"/>
      <c r="AO57" s="33"/>
      <c r="AP57" s="33"/>
    </row>
    <row r="58" spans="13:42" s="32" customFormat="1" ht="13.5" x14ac:dyDescent="0.4">
      <c r="M58" s="31"/>
      <c r="Q58" s="31"/>
      <c r="R58" s="41"/>
      <c r="T58" s="31"/>
      <c r="AJ58" s="33"/>
      <c r="AK58" s="33"/>
      <c r="AL58" s="33"/>
      <c r="AM58" s="25">
        <v>39</v>
      </c>
      <c r="AN58" s="33"/>
      <c r="AO58" s="33"/>
      <c r="AP58" s="33"/>
    </row>
    <row r="59" spans="13:42" s="32" customFormat="1" ht="13.5" x14ac:dyDescent="0.4">
      <c r="M59" s="31"/>
      <c r="Q59" s="31"/>
      <c r="R59" s="41"/>
      <c r="T59" s="31"/>
      <c r="AJ59" s="33"/>
      <c r="AK59" s="33"/>
      <c r="AL59" s="33"/>
      <c r="AM59" s="25">
        <v>40</v>
      </c>
      <c r="AN59" s="33"/>
      <c r="AO59" s="33"/>
      <c r="AP59" s="33"/>
    </row>
    <row r="60" spans="13:42" s="32" customFormat="1" ht="13.5" x14ac:dyDescent="0.4">
      <c r="M60" s="31"/>
      <c r="Q60" s="31"/>
      <c r="R60" s="41"/>
      <c r="T60" s="31"/>
      <c r="AJ60" s="33"/>
      <c r="AK60" s="33"/>
      <c r="AL60" s="33"/>
      <c r="AM60" s="25">
        <v>41</v>
      </c>
      <c r="AN60" s="33"/>
      <c r="AO60" s="33"/>
      <c r="AP60" s="33"/>
    </row>
    <row r="61" spans="13:42" s="32" customFormat="1" ht="13.5" x14ac:dyDescent="0.4">
      <c r="M61" s="31"/>
      <c r="Q61" s="31"/>
      <c r="R61" s="41"/>
      <c r="T61" s="31"/>
      <c r="AJ61" s="33"/>
      <c r="AK61" s="33"/>
      <c r="AL61" s="33"/>
      <c r="AM61" s="25">
        <v>42</v>
      </c>
      <c r="AN61" s="33"/>
      <c r="AO61" s="33"/>
      <c r="AP61" s="33"/>
    </row>
    <row r="62" spans="13:42" s="32" customFormat="1" ht="13.5" x14ac:dyDescent="0.4">
      <c r="M62" s="31"/>
      <c r="Q62" s="31"/>
      <c r="R62" s="41"/>
      <c r="T62" s="31"/>
      <c r="AJ62" s="33"/>
      <c r="AK62" s="33"/>
      <c r="AL62" s="33"/>
      <c r="AM62" s="25">
        <v>43</v>
      </c>
      <c r="AN62" s="33"/>
      <c r="AO62" s="33"/>
      <c r="AP62" s="33"/>
    </row>
    <row r="63" spans="13:42" s="32" customFormat="1" ht="13.5" x14ac:dyDescent="0.4">
      <c r="M63" s="31"/>
      <c r="Q63" s="31"/>
      <c r="R63" s="41"/>
      <c r="T63" s="31"/>
      <c r="AJ63" s="33"/>
      <c r="AK63" s="33"/>
      <c r="AL63" s="33"/>
      <c r="AM63" s="25">
        <v>44</v>
      </c>
      <c r="AN63" s="33"/>
      <c r="AO63" s="33"/>
      <c r="AP63" s="33"/>
    </row>
    <row r="64" spans="13:42" s="32" customFormat="1" ht="13.5" x14ac:dyDescent="0.4">
      <c r="M64" s="31"/>
      <c r="Q64" s="31"/>
      <c r="R64" s="41"/>
      <c r="T64" s="31"/>
      <c r="AJ64" s="33"/>
      <c r="AK64" s="33"/>
      <c r="AL64" s="33"/>
      <c r="AM64" s="25">
        <v>45</v>
      </c>
      <c r="AN64" s="33"/>
      <c r="AO64" s="33"/>
      <c r="AP64" s="33"/>
    </row>
    <row r="65" spans="1:42" s="32" customFormat="1" ht="13.5" x14ac:dyDescent="0.4">
      <c r="M65" s="31"/>
      <c r="Q65" s="31"/>
      <c r="R65" s="41"/>
      <c r="T65" s="31"/>
      <c r="AJ65" s="33"/>
      <c r="AK65" s="33"/>
      <c r="AL65" s="33"/>
      <c r="AM65" s="25">
        <v>46</v>
      </c>
      <c r="AN65" s="33"/>
      <c r="AO65" s="33"/>
      <c r="AP65" s="33"/>
    </row>
    <row r="66" spans="1:42" s="32" customFormat="1" ht="13.5" x14ac:dyDescent="0.4">
      <c r="M66" s="31"/>
      <c r="Q66" s="31"/>
      <c r="R66" s="41"/>
      <c r="T66" s="31"/>
      <c r="AJ66" s="33"/>
      <c r="AK66" s="33"/>
      <c r="AL66" s="33"/>
      <c r="AM66" s="25">
        <v>47</v>
      </c>
      <c r="AN66" s="33"/>
      <c r="AO66" s="33"/>
      <c r="AP66" s="33"/>
    </row>
    <row r="67" spans="1:42" s="32" customFormat="1" ht="13.5" x14ac:dyDescent="0.4">
      <c r="M67" s="31"/>
      <c r="Q67" s="31"/>
      <c r="R67" s="41"/>
      <c r="T67" s="31"/>
      <c r="AJ67" s="33"/>
      <c r="AK67" s="33"/>
      <c r="AL67" s="33"/>
      <c r="AM67" s="25">
        <v>48</v>
      </c>
      <c r="AN67" s="33"/>
      <c r="AO67" s="33"/>
      <c r="AP67" s="33"/>
    </row>
    <row r="68" spans="1:42" s="32" customFormat="1" ht="13.5" x14ac:dyDescent="0.4">
      <c r="M68" s="31"/>
      <c r="Q68" s="31"/>
      <c r="R68" s="41"/>
      <c r="T68" s="31"/>
      <c r="AJ68" s="33"/>
      <c r="AK68" s="33"/>
      <c r="AL68" s="33"/>
      <c r="AM68" s="25">
        <v>49</v>
      </c>
      <c r="AN68" s="33"/>
      <c r="AO68" s="33"/>
      <c r="AP68" s="33"/>
    </row>
    <row r="69" spans="1:42" s="32" customFormat="1" ht="13.5" x14ac:dyDescent="0.4">
      <c r="M69" s="31"/>
      <c r="Q69" s="31"/>
      <c r="R69" s="41"/>
      <c r="T69" s="31"/>
      <c r="AJ69" s="33"/>
      <c r="AK69" s="33"/>
      <c r="AL69" s="33"/>
      <c r="AM69" s="25">
        <v>50</v>
      </c>
      <c r="AN69" s="33"/>
      <c r="AO69" s="33"/>
      <c r="AP69" s="33"/>
    </row>
    <row r="70" spans="1:42" s="32" customFormat="1" ht="13.5" x14ac:dyDescent="0.4">
      <c r="M70" s="31"/>
      <c r="Q70" s="31"/>
      <c r="R70" s="41"/>
      <c r="T70" s="31"/>
      <c r="AJ70" s="33"/>
      <c r="AK70" s="33"/>
      <c r="AL70" s="33"/>
      <c r="AM70" s="25">
        <v>51</v>
      </c>
      <c r="AN70" s="33"/>
      <c r="AO70" s="33"/>
      <c r="AP70" s="33"/>
    </row>
    <row r="71" spans="1:42" s="32" customFormat="1" ht="13.5" x14ac:dyDescent="0.4">
      <c r="M71" s="31"/>
      <c r="Q71" s="31"/>
      <c r="R71" s="41"/>
      <c r="T71" s="31"/>
      <c r="AJ71" s="33"/>
      <c r="AK71" s="33"/>
      <c r="AL71" s="33"/>
      <c r="AM71" s="25">
        <v>52</v>
      </c>
      <c r="AN71" s="33"/>
      <c r="AO71" s="33"/>
      <c r="AP71" s="33"/>
    </row>
    <row r="72" spans="1:42" s="32" customFormat="1" ht="13.5" x14ac:dyDescent="0.4">
      <c r="M72" s="31"/>
      <c r="Q72" s="31"/>
      <c r="R72" s="41"/>
      <c r="T72" s="31"/>
      <c r="AJ72" s="33"/>
      <c r="AK72" s="33"/>
      <c r="AL72" s="33"/>
      <c r="AM72" s="25">
        <v>53</v>
      </c>
      <c r="AN72" s="33"/>
      <c r="AO72" s="33"/>
      <c r="AP72" s="33"/>
    </row>
    <row r="73" spans="1:42" s="32" customFormat="1" ht="13.5" x14ac:dyDescent="0.4">
      <c r="M73" s="31"/>
      <c r="Q73" s="31"/>
      <c r="T73" s="31"/>
      <c r="AJ73" s="33"/>
      <c r="AK73" s="33"/>
      <c r="AL73" s="33"/>
      <c r="AM73" s="25">
        <v>54</v>
      </c>
      <c r="AN73" s="33"/>
      <c r="AO73" s="33"/>
      <c r="AP73" s="33"/>
    </row>
    <row r="74" spans="1:42" s="32" customFormat="1" ht="13.5" x14ac:dyDescent="0.4">
      <c r="M74" s="31"/>
      <c r="Q74" s="31"/>
      <c r="T74" s="31"/>
      <c r="AJ74" s="33"/>
      <c r="AK74" s="33"/>
      <c r="AL74" s="33"/>
      <c r="AM74" s="25">
        <v>55</v>
      </c>
      <c r="AN74" s="33"/>
      <c r="AO74" s="33"/>
      <c r="AP74" s="33"/>
    </row>
    <row r="75" spans="1:42" s="32" customFormat="1" ht="13.5" x14ac:dyDescent="0.4">
      <c r="M75" s="31"/>
      <c r="Q75" s="31"/>
      <c r="T75" s="31"/>
      <c r="AJ75" s="33"/>
      <c r="AK75" s="33"/>
      <c r="AL75" s="33"/>
      <c r="AM75" s="25">
        <v>56</v>
      </c>
      <c r="AN75" s="33"/>
      <c r="AO75" s="33"/>
      <c r="AP75" s="33"/>
    </row>
    <row r="76" spans="1:42" s="32" customFormat="1" ht="13.5" x14ac:dyDescent="0.4">
      <c r="A76" s="33"/>
      <c r="B76" s="33"/>
      <c r="C76" s="33"/>
      <c r="E76" s="33"/>
      <c r="G76" s="33"/>
      <c r="I76" s="33"/>
      <c r="J76" s="33"/>
      <c r="L76" s="33"/>
      <c r="M76" s="31"/>
      <c r="N76" s="33"/>
      <c r="P76" s="33"/>
      <c r="Q76" s="31"/>
      <c r="S76" s="33"/>
      <c r="T76" s="31"/>
      <c r="AJ76" s="33"/>
      <c r="AK76" s="33"/>
      <c r="AL76" s="33"/>
      <c r="AM76" s="25">
        <v>57</v>
      </c>
      <c r="AN76" s="33"/>
      <c r="AO76" s="33"/>
      <c r="AP76" s="33"/>
    </row>
    <row r="77" spans="1:42" s="32" customFormat="1" ht="13.5" x14ac:dyDescent="0.4">
      <c r="A77" s="47"/>
      <c r="B77" s="47"/>
      <c r="C77" s="47"/>
      <c r="D77" s="31"/>
      <c r="E77" s="47"/>
      <c r="F77" s="31"/>
      <c r="G77" s="47"/>
      <c r="H77" s="31"/>
      <c r="I77" s="47"/>
      <c r="J77" s="47"/>
      <c r="K77" s="31"/>
      <c r="L77" s="47"/>
      <c r="M77" s="31"/>
      <c r="N77" s="47"/>
      <c r="O77" s="31"/>
      <c r="P77" s="47"/>
      <c r="Q77" s="31"/>
      <c r="S77" s="47"/>
      <c r="T77" s="31"/>
      <c r="AJ77" s="33"/>
      <c r="AK77" s="33"/>
      <c r="AL77" s="33"/>
      <c r="AM77" s="25">
        <v>58</v>
      </c>
      <c r="AN77" s="33"/>
      <c r="AO77" s="33"/>
      <c r="AP77" s="33"/>
    </row>
    <row r="78" spans="1:42" s="32" customFormat="1" ht="13.5" x14ac:dyDescent="0.4">
      <c r="A78" s="47"/>
      <c r="B78" s="47"/>
      <c r="C78" s="47"/>
      <c r="D78" s="31"/>
      <c r="E78" s="47"/>
      <c r="F78" s="31"/>
      <c r="G78" s="47"/>
      <c r="H78" s="31"/>
      <c r="I78" s="47"/>
      <c r="J78" s="47"/>
      <c r="K78" s="31"/>
      <c r="L78" s="47"/>
      <c r="M78" s="31"/>
      <c r="N78" s="47"/>
      <c r="O78" s="31"/>
      <c r="P78" s="47"/>
      <c r="Q78" s="31"/>
      <c r="S78" s="47"/>
      <c r="T78" s="31"/>
      <c r="AJ78" s="33"/>
      <c r="AK78" s="33"/>
      <c r="AL78" s="33"/>
      <c r="AM78" s="25">
        <v>59</v>
      </c>
      <c r="AN78" s="33"/>
      <c r="AO78" s="33"/>
      <c r="AP78" s="33"/>
    </row>
    <row r="79" spans="1:42" s="32" customFormat="1" ht="13.5" x14ac:dyDescent="0.4">
      <c r="A79" s="47"/>
      <c r="B79" s="47"/>
      <c r="C79" s="47"/>
      <c r="D79" s="31"/>
      <c r="E79" s="47"/>
      <c r="F79" s="31"/>
      <c r="G79" s="47"/>
      <c r="H79" s="31"/>
      <c r="I79" s="47"/>
      <c r="J79" s="47"/>
      <c r="K79" s="31"/>
      <c r="L79" s="47"/>
      <c r="M79" s="31"/>
      <c r="N79" s="47"/>
      <c r="O79" s="31"/>
      <c r="P79" s="47"/>
      <c r="Q79" s="31"/>
      <c r="S79" s="47"/>
      <c r="T79" s="31"/>
      <c r="AJ79" s="33"/>
      <c r="AK79" s="33"/>
      <c r="AL79" s="33"/>
      <c r="AM79" s="33"/>
      <c r="AN79" s="33"/>
      <c r="AO79" s="33"/>
      <c r="AP79" s="33"/>
    </row>
    <row r="80" spans="1:42" s="32" customFormat="1" ht="13.5" x14ac:dyDescent="0.4">
      <c r="A80" s="47"/>
      <c r="B80" s="47"/>
      <c r="C80" s="47"/>
      <c r="D80" s="31"/>
      <c r="E80" s="47"/>
      <c r="F80" s="31"/>
      <c r="G80" s="47"/>
      <c r="H80" s="31"/>
      <c r="I80" s="47"/>
      <c r="J80" s="47"/>
      <c r="K80" s="31"/>
      <c r="L80" s="47"/>
      <c r="M80" s="31"/>
      <c r="N80" s="47"/>
      <c r="O80" s="31"/>
      <c r="P80" s="47"/>
      <c r="Q80" s="31"/>
      <c r="S80" s="47"/>
      <c r="T80" s="31"/>
      <c r="AJ80" s="33"/>
      <c r="AK80" s="33"/>
      <c r="AL80" s="33"/>
      <c r="AM80" s="33"/>
      <c r="AN80" s="33"/>
      <c r="AO80" s="33"/>
      <c r="AP80" s="33"/>
    </row>
    <row r="81" spans="1:42" s="32" customFormat="1" ht="13.5" x14ac:dyDescent="0.4">
      <c r="A81" s="47"/>
      <c r="B81" s="47"/>
      <c r="C81" s="47"/>
      <c r="D81" s="31"/>
      <c r="E81" s="47"/>
      <c r="F81" s="31"/>
      <c r="G81" s="47"/>
      <c r="H81" s="31"/>
      <c r="I81" s="47"/>
      <c r="J81" s="47"/>
      <c r="K81" s="31"/>
      <c r="L81" s="47"/>
      <c r="M81" s="31"/>
      <c r="N81" s="47"/>
      <c r="O81" s="31"/>
      <c r="P81" s="47"/>
      <c r="Q81" s="31"/>
      <c r="S81" s="47"/>
      <c r="T81" s="31"/>
      <c r="AJ81" s="33"/>
      <c r="AK81" s="33"/>
      <c r="AL81" s="33"/>
      <c r="AM81" s="33"/>
      <c r="AN81" s="33"/>
      <c r="AO81" s="33"/>
      <c r="AP81" s="33"/>
    </row>
    <row r="82" spans="1:42" s="32" customFormat="1" ht="13.5" x14ac:dyDescent="0.4">
      <c r="A82" s="47"/>
      <c r="B82" s="47"/>
      <c r="C82" s="47"/>
      <c r="D82" s="31"/>
      <c r="E82" s="47"/>
      <c r="F82" s="31"/>
      <c r="G82" s="47"/>
      <c r="H82" s="31"/>
      <c r="I82" s="47"/>
      <c r="J82" s="47"/>
      <c r="K82" s="31"/>
      <c r="L82" s="47"/>
      <c r="M82" s="31"/>
      <c r="N82" s="47"/>
      <c r="O82" s="31"/>
      <c r="P82" s="47"/>
      <c r="Q82" s="31"/>
      <c r="S82" s="47"/>
      <c r="T82" s="31"/>
      <c r="AJ82" s="33"/>
      <c r="AK82" s="33"/>
      <c r="AL82" s="33"/>
      <c r="AM82" s="33"/>
      <c r="AN82" s="33"/>
      <c r="AO82" s="33"/>
      <c r="AP82" s="33"/>
    </row>
    <row r="83" spans="1:42" s="32" customFormat="1" ht="13.5" x14ac:dyDescent="0.4">
      <c r="A83" s="47"/>
      <c r="B83" s="47"/>
      <c r="C83" s="47"/>
      <c r="D83" s="31"/>
      <c r="E83" s="47"/>
      <c r="F83" s="31"/>
      <c r="G83" s="47"/>
      <c r="H83" s="31"/>
      <c r="I83" s="47"/>
      <c r="J83" s="47"/>
      <c r="K83" s="31"/>
      <c r="L83" s="47"/>
      <c r="M83" s="31"/>
      <c r="N83" s="47"/>
      <c r="O83" s="31"/>
      <c r="P83" s="47"/>
      <c r="Q83" s="31"/>
      <c r="S83" s="47"/>
      <c r="T83" s="31"/>
      <c r="AJ83" s="33"/>
      <c r="AK83" s="33"/>
      <c r="AL83" s="33"/>
      <c r="AM83" s="33"/>
      <c r="AN83" s="33"/>
      <c r="AO83" s="33"/>
      <c r="AP83" s="33"/>
    </row>
    <row r="84" spans="1:42" s="32" customFormat="1" ht="13.5" x14ac:dyDescent="0.4">
      <c r="A84" s="47"/>
      <c r="B84" s="47"/>
      <c r="C84" s="47"/>
      <c r="D84" s="31"/>
      <c r="E84" s="47"/>
      <c r="F84" s="31"/>
      <c r="G84" s="47"/>
      <c r="H84" s="31"/>
      <c r="I84" s="47"/>
      <c r="J84" s="47"/>
      <c r="K84" s="31"/>
      <c r="L84" s="47"/>
      <c r="M84" s="31"/>
      <c r="N84" s="47"/>
      <c r="O84" s="31"/>
      <c r="P84" s="47"/>
      <c r="Q84" s="31"/>
      <c r="S84" s="47"/>
      <c r="T84" s="31"/>
      <c r="AJ84" s="33"/>
      <c r="AK84" s="33"/>
      <c r="AL84" s="33"/>
      <c r="AM84" s="33"/>
      <c r="AN84" s="33"/>
      <c r="AO84" s="33"/>
      <c r="AP84" s="33"/>
    </row>
    <row r="85" spans="1:42" s="32" customFormat="1" ht="13.5" x14ac:dyDescent="0.4">
      <c r="A85" s="47"/>
      <c r="B85" s="47"/>
      <c r="C85" s="47"/>
      <c r="D85" s="31"/>
      <c r="E85" s="47"/>
      <c r="F85" s="31"/>
      <c r="G85" s="47"/>
      <c r="H85" s="31"/>
      <c r="I85" s="47"/>
      <c r="J85" s="47"/>
      <c r="K85" s="31"/>
      <c r="L85" s="47"/>
      <c r="M85" s="31"/>
      <c r="N85" s="47"/>
      <c r="O85" s="31"/>
      <c r="P85" s="47"/>
      <c r="Q85" s="31"/>
      <c r="S85" s="47"/>
      <c r="T85" s="31"/>
      <c r="AJ85" s="33"/>
      <c r="AK85" s="33"/>
      <c r="AL85" s="33"/>
      <c r="AM85" s="33"/>
      <c r="AN85" s="33"/>
      <c r="AO85" s="33"/>
      <c r="AP85" s="33"/>
    </row>
    <row r="86" spans="1:42" s="32" customFormat="1" ht="13.5" x14ac:dyDescent="0.4">
      <c r="A86" s="47"/>
      <c r="B86" s="47"/>
      <c r="C86" s="47"/>
      <c r="D86" s="31"/>
      <c r="E86" s="47"/>
      <c r="F86" s="31"/>
      <c r="G86" s="47"/>
      <c r="H86" s="31"/>
      <c r="I86" s="47"/>
      <c r="J86" s="47"/>
      <c r="K86" s="31"/>
      <c r="L86" s="47"/>
      <c r="M86" s="31"/>
      <c r="N86" s="47"/>
      <c r="O86" s="31"/>
      <c r="P86" s="47"/>
      <c r="Q86" s="31"/>
      <c r="S86" s="47"/>
      <c r="T86" s="31"/>
      <c r="AJ86" s="33"/>
      <c r="AK86" s="33"/>
      <c r="AL86" s="33"/>
      <c r="AM86" s="33"/>
      <c r="AN86" s="33"/>
      <c r="AO86" s="33"/>
      <c r="AP86" s="33"/>
    </row>
    <row r="87" spans="1:42" s="32" customFormat="1" ht="13.5" x14ac:dyDescent="0.4">
      <c r="A87" s="47"/>
      <c r="B87" s="47"/>
      <c r="C87" s="47"/>
      <c r="D87" s="31"/>
      <c r="E87" s="47"/>
      <c r="F87" s="31"/>
      <c r="G87" s="47"/>
      <c r="H87" s="31"/>
      <c r="I87" s="47"/>
      <c r="J87" s="47"/>
      <c r="K87" s="31"/>
      <c r="L87" s="47"/>
      <c r="M87" s="31"/>
      <c r="N87" s="47"/>
      <c r="O87" s="31"/>
      <c r="P87" s="47"/>
      <c r="Q87" s="31"/>
      <c r="S87" s="47"/>
      <c r="T87" s="31"/>
      <c r="AJ87" s="33"/>
      <c r="AK87" s="33"/>
      <c r="AL87" s="33"/>
      <c r="AM87" s="33"/>
      <c r="AN87" s="33"/>
      <c r="AO87" s="33"/>
      <c r="AP87" s="33"/>
    </row>
  </sheetData>
  <sheetProtection algorithmName="SHA-512" hashValue="kDemnFeROWGh7Rau6oGjmcTiWEc9aF9UsUWgPeE2yPzOodkPLdky88o33f4qWxrE5AYaolam3DO5J1WttjGVWA==" saltValue="Q+IgLQLQOfqLaxZNtkLFcQ==" spinCount="100000" sheet="1" objects="1" scenarios="1"/>
  <mergeCells count="87">
    <mergeCell ref="N10:O10"/>
    <mergeCell ref="Q10:R10"/>
    <mergeCell ref="A3:B3"/>
    <mergeCell ref="A6:B6"/>
    <mergeCell ref="C6:J6"/>
    <mergeCell ref="L6:M6"/>
    <mergeCell ref="A7:Q7"/>
    <mergeCell ref="A8:B8"/>
    <mergeCell ref="C8:I8"/>
    <mergeCell ref="J8:M8"/>
    <mergeCell ref="N8:P8"/>
    <mergeCell ref="Q8:S8"/>
    <mergeCell ref="U8:AA8"/>
    <mergeCell ref="AB8:AE8"/>
    <mergeCell ref="AF8:AI8"/>
    <mergeCell ref="N9:O9"/>
    <mergeCell ref="Q9:R9"/>
    <mergeCell ref="N11:O11"/>
    <mergeCell ref="Q11:R11"/>
    <mergeCell ref="N12:O12"/>
    <mergeCell ref="Q12:R12"/>
    <mergeCell ref="N13:O13"/>
    <mergeCell ref="Q13:R13"/>
    <mergeCell ref="N14:O14"/>
    <mergeCell ref="Q14:R14"/>
    <mergeCell ref="N15:O15"/>
    <mergeCell ref="Q15:R15"/>
    <mergeCell ref="N16:O16"/>
    <mergeCell ref="Q16:R16"/>
    <mergeCell ref="N17:O17"/>
    <mergeCell ref="Q17:R17"/>
    <mergeCell ref="N18:O18"/>
    <mergeCell ref="Q18:R18"/>
    <mergeCell ref="N19:O19"/>
    <mergeCell ref="Q19:R19"/>
    <mergeCell ref="N20:O20"/>
    <mergeCell ref="Q20:R20"/>
    <mergeCell ref="N21:O21"/>
    <mergeCell ref="Q21:R21"/>
    <mergeCell ref="N22:O22"/>
    <mergeCell ref="Q22:R22"/>
    <mergeCell ref="N23:O23"/>
    <mergeCell ref="Q23:R23"/>
    <mergeCell ref="N24:O24"/>
    <mergeCell ref="Q24:R24"/>
    <mergeCell ref="N25:O25"/>
    <mergeCell ref="Q25:R25"/>
    <mergeCell ref="N26:O26"/>
    <mergeCell ref="Q26:R26"/>
    <mergeCell ref="N27:O27"/>
    <mergeCell ref="Q27:R27"/>
    <mergeCell ref="N28:O28"/>
    <mergeCell ref="Q28:R28"/>
    <mergeCell ref="A29:I29"/>
    <mergeCell ref="N29:O29"/>
    <mergeCell ref="Q29:R29"/>
    <mergeCell ref="A31:B35"/>
    <mergeCell ref="C31:D32"/>
    <mergeCell ref="E31:G31"/>
    <mergeCell ref="H31:I31"/>
    <mergeCell ref="K31:L32"/>
    <mergeCell ref="M31:O31"/>
    <mergeCell ref="P31:Q31"/>
    <mergeCell ref="R31:S31"/>
    <mergeCell ref="U31:W31"/>
    <mergeCell ref="X31:Z31"/>
    <mergeCell ref="AB31:AI31"/>
    <mergeCell ref="E32:G32"/>
    <mergeCell ref="H32:I32"/>
    <mergeCell ref="M32:O32"/>
    <mergeCell ref="P32:Q32"/>
    <mergeCell ref="R32:S32"/>
    <mergeCell ref="AD32:AE32"/>
    <mergeCell ref="AB40:AE40"/>
    <mergeCell ref="AH32:AI32"/>
    <mergeCell ref="C33:E33"/>
    <mergeCell ref="F33:G33"/>
    <mergeCell ref="I33:J33"/>
    <mergeCell ref="K33:L33"/>
    <mergeCell ref="N33:O33"/>
    <mergeCell ref="P33:R33"/>
    <mergeCell ref="AB33:AI33"/>
    <mergeCell ref="C34:D35"/>
    <mergeCell ref="E34:S35"/>
    <mergeCell ref="AB35:AI35"/>
    <mergeCell ref="AB37:AI37"/>
    <mergeCell ref="AB38:AI38"/>
  </mergeCells>
  <phoneticPr fontId="2"/>
  <dataValidations count="4">
    <dataValidation type="list" allowBlank="1" showInputMessage="1" showErrorMessage="1" sqref="C9:C28" xr:uid="{00000000-0002-0000-0000-000000000000}">
      <formula1>$AL$8:$AL$31</formula1>
    </dataValidation>
    <dataValidation type="list" allowBlank="1" showInputMessage="1" showErrorMessage="1" sqref="A9:A28" xr:uid="{00000000-0002-0000-0000-000001000000}">
      <formula1>$AK$8:$AK$38</formula1>
    </dataValidation>
    <dataValidation type="list" allowBlank="1" showInputMessage="1" showErrorMessage="1" sqref="G9:G28" xr:uid="{00000000-0002-0000-0000-000002000000}">
      <formula1>$AL$9:$AL$32</formula1>
    </dataValidation>
    <dataValidation type="list" allowBlank="1" showInputMessage="1" showErrorMessage="1" sqref="E9:E28 I9:I28" xr:uid="{00000000-0002-0000-0000-000003000000}">
      <formula1>$AM$8:$AM$78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利用内訳表</vt:lpstr>
      <vt:lpstr>利用内訳表!Print_Area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2026-04-17T03:59:35Z</dcterms:modified>
</cp:coreProperties>
</file>