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nrdsprfsv01\Share\makino-fumi\Desktop\"/>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<sst xmlns="http://schemas.openxmlformats.org/spreadsheetml/2006/main" count="1122" uniqueCount="582">
  <si>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</si>
  <si>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</si>
  <si>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</si>
  <si>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</si>
  <si>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</si>
  <si>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</si>
  <si>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</si>
  <si>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</si>
  <si>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</si>
  <si>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</si>
  <si>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</si>
  <si>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</si>
  <si>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</si>
  <si>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</si>
  <si>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</si>
  <si>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</si>
  <si>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</si>
  <si>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</si>
  <si>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</si>
  <si>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</si>
  <si>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</si>
  <si>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</si>
  <si>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</si>
  <si>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</si>
  <si>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</si>
  <si>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</si>
  <si>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</si>
  <si>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</si>
  <si>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</si>
  <si>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</si>
  <si>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</si>
  <si>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</si>
  <si>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</si>
  <si>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</si>
  <si>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</si>
  <si>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</si>
  <si>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</si>
  <si>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</si>
  <si>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</si>
  <si>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</si>
  <si>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</si>
  <si>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</si>
  <si>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</si>
  <si>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</si>
  <si>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</si>
  <si>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</si>
  <si>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</si>
  <si>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</si>
  <si>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</si>
  <si>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</si>
  <si>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</si>
  <si>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</si>
  <si>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</si>
  <si>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</si>
  <si>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</si>
  <si>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</si>
  <si>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</si>
  <si>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</si>
  <si>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</si>
  <si>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</si>
  <si>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</si>
  <si>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</si>
  <si>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</si>
  <si>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</si>
  <si>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</si>
  <si>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</si>
  <si>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</si>
  <si>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</si>
  <si>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</si>
  <si>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</si>
  <si>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</si>
  <si>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</si>
  <si>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</si>
  <si>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</si>
  <si>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</si>
  <si>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</si>
  <si>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</si>
  <si>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</si>
  <si>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</si>
  <si>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</si>
  <si>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</si>
  <si>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</si>
  <si>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</si>
  <si>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</si>
  <si>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</si>
  <si>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</si>
  <si>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</si>
  <si>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</si>
  <si>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</si>
  <si>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</si>
  <si>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</si>
  <si>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</si>
  <si>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</si>
  <si>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</si>
  <si>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</si>
  <si>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</si>
  <si>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</si>
  <si>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</si>
  <si>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墨田区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</si>
  <si>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</si>
  <si>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</si>
  <si>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</si>
  <si>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</si>
  <si>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</si>
  <si>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</si>
  <si>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</si>
  <si>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</si>
  <si>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</si>
  <si>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</si>
  <si>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</si>
  <si>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</si>
  <si>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</si>
  <si>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</si>
  <si>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</si>
  <si>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</si>
  <si>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</si>
  <si>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</si>
  <si>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</si>
  <si>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</si>
  <si>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</si>
  <si>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</si>
  <si>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</si>
  <si>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</si>
  <si>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</si>
  <si>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</si>
  <si>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</si>
  <si>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</si>
  <si>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</si>
  <si>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</si>
  <si>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</si>
  <si>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</si>
  <si>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</si>
  <si>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</si>
  <si>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</si>
  <si>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</si>
  <si>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</si>
  <si>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</si>
  <si>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</si>
  <si>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</si>
  <si>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</si>
  <si>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</si>
  <si>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</si>
  <si>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</si>
  <si>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</si>
  <si>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</si>
  <si>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</si>
  <si>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</si>
  <si>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</si>
  <si>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</si>
  <si>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</si>
  <si>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</si>
  <si>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</si>
  <si>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</si>
  <si>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</si>
  <si>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</si>
  <si>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</si>
  <si>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</si>
  <si>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</si>
  <si>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</si>
  <si>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</si>
  <si>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</si>
  <si>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</si>
  <si>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</si>
  <si>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</si>
  <si>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</si>
  <si>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</si>
  <si>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</si>
  <si>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</si>
  <si>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</si>
  <si>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</si>
  <si>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</si>
  <si>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</si>
  <si>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</si>
  <si>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</si>
  <si>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</si>
  <si>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</si>
  <si>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</si>
  <si>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</si>
  <si>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</si>
  <si>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</si>
  <si>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</si>
  <si>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</si>
  <si>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</si>
  <si>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</si>
  <si>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</si>
  <si>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</si>
  <si>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</si>
  <si>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</si>
  <si>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</si>
  <si>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</si>
  <si>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</si>
  <si>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</si>
  <si>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</si>
  <si>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</si>
  <si>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</si>
  <si>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</si>
  <si>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</si>
  <si>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</si>
  <si>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</si>
  <si>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</si>
  <si>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</si>
  <si>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</si>
  <si>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</si>
  <si>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</si>
  <si>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</si>
  <si>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</si>
  <si>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</si>
  <si>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</si>
  <si>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</si>
  <si>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</si>
  <si>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</si>
  <si>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</si>
  <si>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</si>
  <si>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東京都墨田区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</si>
  <si>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</si>
  <si>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</si>
  <si>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</si>
  <si>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</si>
  <si>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</si>
  <si>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</si>
  <si>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</si>
  <si>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</si>
  <si>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</si>
  <si>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</si>
  <si>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</si>
  <si>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</si>
  <si>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</si>
  <si>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</si>
  <si>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</si>
  <si>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</si>
  <si>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</si>
  <si>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</si>
  <si>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</si>
  <si>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</si>
  <si>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</si>
  <si>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</si>
  <si>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</si>
  <si>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</si>
  <si>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</si>
  <si>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</si>
  <si>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</si>
  <si>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</si>
  <si>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</si>
  <si>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</si>
  <si>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</si>
  <si>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</si>
  <si>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</si>
  <si>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</si>
  <si>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</si>
  <si>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</si>
  <si>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</si>
  <si>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</si>
  <si>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</si>
  <si>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</si>
  <si>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</si>
  <si>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</si>
  <si>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</si>
  <si>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</si>
  <si>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</si>
  <si>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</si>
  <si>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</si>
  <si>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</si>
  <si>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</si>
  <si>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</si>
  <si>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</si>
  <si>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</si>
  <si>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</si>
  <si>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</si>
  <si>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</si>
  <si>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</si>
  <si>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</si>
  <si>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</si>
  <si>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</si>
  <si>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</si>
  <si>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</si>
  <si>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</si>
  <si>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</si>
  <si>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</si>
  <si>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</si>
  <si>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</si>
  <si>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</si>
  <si>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</si>
  <si>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</si>
  <si>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</si>
  <si>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</si>
  <si>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</si>
  <si>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</si>
  <si>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</si>
  <si>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</si>
  <si>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</si>
  <si>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</si>
  <si>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</si>
  <si>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</si>
  <si>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</si>
  <si>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</si>
  <si>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</si>
  <si>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</si>
  <si>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</si>
  <si>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</si>
  <si>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</si>
  <si>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</si>
  <si>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</si>
  <si>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</si>
  <si>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</si>
  <si>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</si>
  <si>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</si>
  <si>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</si>
  <si>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</si>
  <si>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</si>
  <si>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</si>
  <si>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</si>
  <si>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</si>
  <si>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</si>
  <si>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</si>
  <si>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</si>
  <si>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</si>
  <si>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</si>
  <si>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</si>
  <si>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</si>
  <si>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</si>
  <si>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</si>
  <si>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</si>
  <si>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</si>
  <si>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</si>
  <si>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</si>
  <si>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</si>
  <si>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</si>
  <si>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</si>
  <si>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</si>
  <si>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</si>
  <si>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</si>
  <si>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</si>
  <si>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</si>
  <si>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</si>
  <si>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</si>
  <si>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</si>
  <si>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</si>
  <si>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</si>
  <si>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</si>
  <si>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</si>
  <si>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</si>
  <si>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</si>
  <si>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</si>
  <si>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</si>
  <si>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</si>
  <si>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</si>
  <si>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</si>
  <si>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</si>
  <si>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</si>
  <si>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</si>
  <si>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</si>
  <si>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</si>
  <si>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</si>
  <si>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</si>
  <si>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</si>
  <si>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</si>
  <si>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</si>
  <si>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</si>
  <si>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</si>
  <si>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</si>
  <si>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</si>
  <si>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</si>
  <si>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</si>
  <si>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</si>
  <si>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</si>
  <si>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</si>
  <si>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</si>
  <si>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</si>
  <si>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</si>
  <si>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</si>
  <si>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</si>
  <si>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</si>
  <si>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</si>
  <si>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</si>
  <si>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</si>
  <si>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</si>
  <si>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</si>
  <si>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</si>
  <si>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</si>
  <si>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</si>
  <si>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</si>
  <si>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</si>
  <si>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</si>
  <si>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</si>
  <si>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</si>
  <si>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</si>
  <si>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</si>
  <si>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</si>
  <si>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</si>
  <si>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</si>
  <si>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</si>
  <si>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</si>
  <si>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</si>
  <si>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</si>
  <si>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</si>
  <si>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</si>
  <si>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</si>
  <si>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</si>
  <si>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</si>
  <si>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</si>
  <si>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</si>
  <si>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</si>
  <si>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</si>
  <si>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</si>
  <si>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</si>
  <si>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</si>
  <si>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</si>
  <si>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</si>
  <si>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</si>
  <si>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</si>
  <si>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</si>
  <si>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</si>
  <si>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</si>
  <si>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</si>
  <si>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</si>
  <si>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</si>
  <si>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</si>
  <si>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</si>
  <si>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</si>
  <si>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</si>
  <si>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</si>
  <si>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</si>
  <si>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</si>
  <si>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</si>
  <si>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</si>
  <si>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</si>
  <si>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</si>
  <si>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</si>
  <si>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</si>
  <si>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</si>
  <si>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</si>
  <si>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</si>
  <si>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</si>
  <si>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</si>
  <si>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</si>
  <si>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</si>
  <si>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</si>
  <si>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</si>
  <si>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</si>
  <si>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</si>
  <si>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</si>
  <si>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</si>
  <si>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</si>
  <si>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</si>
  <si>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</si>
  <si>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</si>
  <si>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</si>
  <si>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</si>
  <si>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</si>
  <si>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</si>
  <si>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</si>
  <si>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</si>
  <si>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</si>
  <si>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</si>
  <si>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</si>
  <si>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</si>
  <si>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</si>
  <si>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</si>
  <si>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</si>
  <si>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</si>
  <si>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</si>
  <si>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</si>
  <si>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</si>
  <si>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</si>
  <si>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</si>
  <si>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</si>
  <si>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</si>
  <si>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</si>
  <si>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</si>
  <si>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</si>
  <si>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</si>
  <si>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</si>
  <si>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</si>
  <si>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</si>
  <si>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</si>
  <si>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</si>
  <si>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</si>
  <si>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</si>
  <si>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</si>
  <si>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</si>
  <si>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</si>
  <si>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</si>
  <si>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</si>
  <si>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</si>
  <si>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</si>
  <si>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</si>
  <si>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</si>
  <si>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</si>
  <si>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</si>
  <si>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</si>
  <si>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</si>
  <si>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</si>
  <si>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</si>
  <si>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</si>
  <si>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</si>
  <si>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</si>
  <si>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</si>
  <si>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</si>
  <si>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</si>
  <si>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</si>
  <si>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</si>
  <si>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</si>
  <si>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</si>
  <si>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</si>
  <si>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</si>
  <si>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</si>
  <si>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</si>
  <si>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</si>
  <si>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</si>
  <si>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</si>
  <si>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</si>
  <si>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</si>
  <si>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</si>
  <si>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</si>
  <si>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</si>
  <si>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</si>
  <si>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</si>
  <si>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</si>
  <si>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</si>
  <si>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</si>
  <si>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</si>
  <si>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</si>
  <si>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</si>
  <si>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</si>
  <si>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</si>
  <si>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</si>
  <si>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</si>
  <si>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</si>
  <si>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</si>
  <si>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</si>
  <si>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</si>
  <si>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</si>
  <si>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</si>
  <si>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</si>
  <si>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</si>
  <si>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</si>
  <si>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</si>
  <si>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</si>
  <si>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</si>
  <si>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</si>
  <si>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</si>
  <si>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</si>
  <si>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</si>
  <si>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</si>
  <si>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</si>
  <si>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</si>
  <si>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</si>
  <si>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</si>
  <si>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</si>
  <si>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</si>
  <si>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</si>
  <si>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</si>
  <si>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</si>
  <si>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</si>
  <si>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</si>
  <si>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</si>
  <si>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</si>
  <si>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</si>
  <si>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</si>
  <si>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</si>
  <si>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</si>
  <si>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</si>
  <si>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</si>
  <si>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</si>
  <si>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</si>
  <si>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</si>
  <si>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</si>
  <si>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</si>
  <si>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t>
    <rPh sb="0" eb="1">
      <t>ホウ</t>
    </rPh>
    <rPh sb="1" eb="3">
      <t>テキヨウ</t>
    </rPh>
    <phoneticPr fontId="2"/>
  </si>
  <si>
    <t>〇</t>
    <phoneticPr fontId="2"/>
  </si>
  <si>
    <t>墨田まちづくり公社</t>
    <rPh sb="0" eb="2">
      <t>スミダ</t>
    </rPh>
    <rPh sb="7" eb="9">
      <t>コウシャ</t>
    </rPh>
    <phoneticPr fontId="2"/>
  </si>
  <si>
    <t>墨田区文化振興財団</t>
    <rPh sb="0" eb="3">
      <t>スミダク</t>
    </rPh>
    <rPh sb="3" eb="5">
      <t>ブンカ</t>
    </rPh>
    <rPh sb="5" eb="7">
      <t>シンコウ</t>
    </rPh>
    <rPh sb="7" eb="9">
      <t>ザイダン</t>
    </rPh>
    <phoneticPr fontId="2"/>
  </si>
  <si>
    <t>アルカタワーズ</t>
    <phoneticPr fontId="2"/>
  </si>
  <si>
    <t>墨田区土地開発公社</t>
    <rPh sb="0" eb="3">
      <t>スミダク</t>
    </rPh>
    <rPh sb="3" eb="5">
      <t>トチ</t>
    </rPh>
    <rPh sb="5" eb="7">
      <t>カイハツ</t>
    </rPh>
    <rPh sb="7" eb="9">
      <t>コウシャ</t>
    </rPh>
    <phoneticPr fontId="2"/>
  </si>
  <si>
    <t>国際ファッションセンター</t>
    <rPh sb="0" eb="2">
      <t>コクサイ</t>
    </rPh>
    <phoneticPr fontId="2"/>
  </si>
  <si>
    <t>ファッション産業人材育成機構</t>
    <rPh sb="6" eb="8">
      <t>サンギョウ</t>
    </rPh>
    <rPh sb="8" eb="10">
      <t>ジンザイ</t>
    </rPh>
    <rPh sb="10" eb="12">
      <t>イクセイ</t>
    </rPh>
    <rPh sb="12" eb="14">
      <t>キコウ</t>
    </rPh>
    <phoneticPr fontId="2"/>
  </si>
  <si>
    <t>公共施設整備基金</t>
    <rPh sb="0" eb="2">
      <t>コウキョウ</t>
    </rPh>
    <rPh sb="2" eb="4">
      <t>シセツ</t>
    </rPh>
    <rPh sb="4" eb="6">
      <t>セイビ</t>
    </rPh>
    <rPh sb="6" eb="8">
      <t>キキン</t>
    </rPh>
    <phoneticPr fontId="2"/>
  </si>
  <si>
    <t>水と緑のまちづくり基金</t>
    <rPh sb="0" eb="1">
      <t>ミズ</t>
    </rPh>
    <rPh sb="2" eb="3">
      <t>ミドリ</t>
    </rPh>
    <rPh sb="9" eb="11">
      <t>キキン</t>
    </rPh>
    <phoneticPr fontId="2"/>
  </si>
  <si>
    <t>北斎基金</t>
    <rPh sb="0" eb="2">
      <t>ホクサイ</t>
    </rPh>
    <rPh sb="2" eb="4">
      <t>キキン</t>
    </rPh>
    <phoneticPr fontId="2"/>
  </si>
  <si>
    <t>連続立体交差事業基金</t>
    <rPh sb="0" eb="2">
      <t>レンゾク</t>
    </rPh>
    <rPh sb="2" eb="4">
      <t>リッタイ</t>
    </rPh>
    <rPh sb="4" eb="6">
      <t>コウサ</t>
    </rPh>
    <rPh sb="6" eb="8">
      <t>ジギョウ</t>
    </rPh>
    <rPh sb="8" eb="10">
      <t>キキン</t>
    </rPh>
    <phoneticPr fontId="2"/>
  </si>
  <si>
    <t>文化観光基金</t>
    <rPh sb="0" eb="2">
      <t>ブンカ</t>
    </rPh>
    <rPh sb="2" eb="4">
      <t>カンコウ</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</si>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</sst>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09" xfId="15"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3">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8D2-43D4-A25A-BA30355C79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43680</c:v>
                </c:pt>
                <c:pt idx="1">
                  <c:v>40445</c:v>
                </c:pt>
                <c:pt idx="2">
                  <c:v>53383</c:v>
                </c:pt>
                <c:pt idx="3">
                  <c:v>47581</c:v>
                </c:pt>
                <c:pt idx="4">
                  <c:v>59249</c:v>
                </c:pt>
              </c:numCache>
            </c:numRef>
          </c:val>
          <c:smooth val="0"/>
          <c:extLst>
            <c:ext xmlns:c16="http://schemas.microsoft.com/office/drawing/2014/chart" uri="{C3380CC4-5D6E-409C-BE32-E72D297353CC}">
              <c16:uniqueId val="{00000001-28D2-43D4-A25A-BA30355C79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3.73</c:v>
                </c:pt>
                <c:pt idx="1">
                  <c:v>6.79</c:v>
                </c:pt>
                <c:pt idx="2">
                  <c:v>5.19</c:v>
                </c:pt>
                <c:pt idx="3">
                  <c:v>8.5399999999999991</c:v>
                </c:pt>
                <c:pt idx="4">
                  <c:v>7.63</c:v>
                </c:pt>
              </c:numCache>
            </c:numRef>
          </c:val>
          <c:extLst>
            <c:ext xmlns:c16="http://schemas.microsoft.com/office/drawing/2014/chart" uri="{C3380CC4-5D6E-409C-BE32-E72D297353CC}">
              <c16:uniqueId val="{00000000-FA26-48E4-9546-E46D4FDAAC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12.47</c:v>
                </c:pt>
                <c:pt idx="1">
                  <c:v>14.45</c:v>
                </c:pt>
                <c:pt idx="2">
                  <c:v>20.28</c:v>
                </c:pt>
                <c:pt idx="3">
                  <c:v>24.68</c:v>
                </c:pt>
                <c:pt idx="4">
                  <c:v>31.79</c:v>
                </c:pt>
              </c:numCache>
            </c:numRef>
          </c:val>
          <c:extLst>
            <c:ext xmlns:c16="http://schemas.microsoft.com/office/drawing/2014/chart" uri="{C3380CC4-5D6E-409C-BE32-E72D297353CC}">
              <c16:uniqueId val="{00000001-FA26-48E4-9546-E46D4FDAAC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1.05</c:v>
                </c:pt>
                <c:pt idx="1">
                  <c:v>4.3600000000000003</c:v>
                </c:pt>
                <c:pt idx="2">
                  <c:v>4.13</c:v>
                </c:pt>
                <c:pt idx="3">
                  <c:v>7.58</c:v>
                </c:pt>
                <c:pt idx="4">
                  <c:v>1.42</c:v>
                </c:pt>
              </c:numCache>
            </c:numRef>
          </c:val>
          <c:smooth val="0"/>
          <c:extLst>
            <c:ext xmlns:c16="http://schemas.microsoft.com/office/drawing/2014/chart" uri="{C3380CC4-5D6E-409C-BE32-E72D297353CC}">
              <c16:uniqueId val="{00000002-FA26-48E4-9546-E46D4FDAAC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311-445B-A13A-DA77CDBA98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1-445B-A13A-DA77CDBA98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11-445B-A13A-DA77CDBA98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11-445B-A13A-DA77CDBA980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311-445B-A13A-DA77CDBA980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311-445B-A13A-DA77CDBA980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c:v>
                </c:pt>
                <c:pt idx="2">
                  <c:v>#N/A</c:v>
                </c:pt>
                <c:pt idx="3">
                  <c:v>0.33</c:v>
                </c:pt>
                <c:pt idx="4">
                  <c:v>#N/A</c:v>
                </c:pt>
                <c:pt idx="5">
                  <c:v>0.27</c:v>
                </c:pt>
                <c:pt idx="6">
                  <c:v>#N/A</c:v>
                </c:pt>
                <c:pt idx="7">
                  <c:v>0.22</c:v>
                </c:pt>
                <c:pt idx="8">
                  <c:v>#N/A</c:v>
                </c:pt>
                <c:pt idx="9">
                  <c:v>0.13</c:v>
                </c:pt>
              </c:numCache>
            </c:numRef>
          </c:val>
          <c:extLst>
            <c:ext xmlns:c16="http://schemas.microsoft.com/office/drawing/2014/chart" uri="{C3380CC4-5D6E-409C-BE32-E72D297353CC}">
              <c16:uniqueId val="{00000006-1311-445B-A13A-DA77CDBA980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1.62</c:v>
                </c:pt>
                <c:pt idx="2">
                  <c:v>#N/A</c:v>
                </c:pt>
                <c:pt idx="3">
                  <c:v>1.46</c:v>
                </c:pt>
                <c:pt idx="4">
                  <c:v>#N/A</c:v>
                </c:pt>
                <c:pt idx="5">
                  <c:v>1.37</c:v>
                </c:pt>
                <c:pt idx="6">
                  <c:v>#N/A</c:v>
                </c:pt>
                <c:pt idx="7">
                  <c:v>1.23</c:v>
                </c:pt>
                <c:pt idx="8">
                  <c:v>#N/A</c:v>
                </c:pt>
                <c:pt idx="9">
                  <c:v>1.35</c:v>
                </c:pt>
              </c:numCache>
            </c:numRef>
          </c:val>
          <c:extLst>
            <c:ext xmlns:c16="http://schemas.microsoft.com/office/drawing/2014/chart" uri="{C3380CC4-5D6E-409C-BE32-E72D297353CC}">
              <c16:uniqueId val="{00000007-1311-445B-A13A-DA77CDBA980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0.59</c:v>
                </c:pt>
                <c:pt idx="2">
                  <c:v>#N/A</c:v>
                </c:pt>
                <c:pt idx="3">
                  <c:v>1.36</c:v>
                </c:pt>
                <c:pt idx="4">
                  <c:v>#N/A</c:v>
                </c:pt>
                <c:pt idx="5">
                  <c:v>1.33</c:v>
                </c:pt>
                <c:pt idx="6">
                  <c:v>#N/A</c:v>
                </c:pt>
                <c:pt idx="7">
                  <c:v>1.7</c:v>
                </c:pt>
                <c:pt idx="8">
                  <c:v>#N/A</c:v>
                </c:pt>
                <c:pt idx="9">
                  <c:v>2.5499999999999998</c:v>
                </c:pt>
              </c:numCache>
            </c:numRef>
          </c:val>
          <c:extLst>
            <c:ext xmlns:c16="http://schemas.microsoft.com/office/drawing/2014/chart" uri="{C3380CC4-5D6E-409C-BE32-E72D297353CC}">
              <c16:uniqueId val="{00000008-1311-445B-A13A-DA77CDBA98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3.73</c:v>
                </c:pt>
                <c:pt idx="2">
                  <c:v>#N/A</c:v>
                </c:pt>
                <c:pt idx="3">
                  <c:v>6.78</c:v>
                </c:pt>
                <c:pt idx="4">
                  <c:v>#N/A</c:v>
                </c:pt>
                <c:pt idx="5">
                  <c:v>5.18</c:v>
                </c:pt>
                <c:pt idx="6">
                  <c:v>#N/A</c:v>
                </c:pt>
                <c:pt idx="7">
                  <c:v>8.5399999999999991</c:v>
                </c:pt>
                <c:pt idx="8">
                  <c:v>#N/A</c:v>
                </c:pt>
                <c:pt idx="9">
                  <c:v>7.62</c:v>
                </c:pt>
              </c:numCache>
            </c:numRef>
          </c:val>
          <c:extLst>
            <c:ext xmlns:c16="http://schemas.microsoft.com/office/drawing/2014/chart" uri="{C3380CC4-5D6E-409C-BE32-E72D297353CC}">
              <c16:uniqueId val="{00000009-1311-445B-A13A-DA77CDBA98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4713</c:v>
                </c:pt>
                <c:pt idx="5">
                  <c:v>4372</c:v>
                </c:pt>
                <c:pt idx="8">
                  <c:v>4264</c:v>
                </c:pt>
                <c:pt idx="11">
                  <c:v>4168</c:v>
                </c:pt>
                <c:pt idx="14">
                  <c:v>4156</c:v>
                </c:pt>
              </c:numCache>
            </c:numRef>
          </c:val>
          <c:extLst>
            <c:ext xmlns:c16="http://schemas.microsoft.com/office/drawing/2014/chart" uri="{C3380CC4-5D6E-409C-BE32-E72D297353CC}">
              <c16:uniqueId val="{00000000-7CB4-41BC-A676-C46D0F872E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B4-41BC-A676-C46D0F872E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641</c:v>
                </c:pt>
                <c:pt idx="3">
                  <c:v>617</c:v>
                </c:pt>
                <c:pt idx="6">
                  <c:v>581</c:v>
                </c:pt>
                <c:pt idx="9">
                  <c:v>581</c:v>
                </c:pt>
                <c:pt idx="12">
                  <c:v>480</c:v>
                </c:pt>
              </c:numCache>
            </c:numRef>
          </c:val>
          <c:extLst>
            <c:ext xmlns:c16="http://schemas.microsoft.com/office/drawing/2014/chart" uri="{C3380CC4-5D6E-409C-BE32-E72D297353CC}">
              <c16:uniqueId val="{00000002-7CB4-41BC-A676-C46D0F872E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88</c:v>
                </c:pt>
                <c:pt idx="3">
                  <c:v>77</c:v>
                </c:pt>
                <c:pt idx="6">
                  <c:v>83</c:v>
                </c:pt>
                <c:pt idx="9">
                  <c:v>87</c:v>
                </c:pt>
                <c:pt idx="12">
                  <c:v>96</c:v>
                </c:pt>
              </c:numCache>
            </c:numRef>
          </c:val>
          <c:extLst>
            <c:ext xmlns:c16="http://schemas.microsoft.com/office/drawing/2014/chart" uri="{C3380CC4-5D6E-409C-BE32-E72D297353CC}">
              <c16:uniqueId val="{00000003-7CB4-41BC-A676-C46D0F872E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B4-41BC-A676-C46D0F872E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75</c:v>
                </c:pt>
                <c:pt idx="3">
                  <c:v>84</c:v>
                </c:pt>
                <c:pt idx="6">
                  <c:v>83</c:v>
                </c:pt>
                <c:pt idx="9">
                  <c:v>97</c:v>
                </c:pt>
                <c:pt idx="12">
                  <c:v>134</c:v>
                </c:pt>
              </c:numCache>
            </c:numRef>
          </c:val>
          <c:extLst>
            <c:ext xmlns:c16="http://schemas.microsoft.com/office/drawing/2014/chart" uri="{C3380CC4-5D6E-409C-BE32-E72D297353CC}">
              <c16:uniqueId val="{00000005-7CB4-41BC-A676-C46D0F872E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B4-41BC-A676-C46D0F872E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3762</c:v>
                </c:pt>
                <c:pt idx="3">
                  <c:v>2728</c:v>
                </c:pt>
                <c:pt idx="6">
                  <c:v>2817</c:v>
                </c:pt>
                <c:pt idx="9">
                  <c:v>2594</c:v>
                </c:pt>
                <c:pt idx="12">
                  <c:v>2471</c:v>
                </c:pt>
              </c:numCache>
            </c:numRef>
          </c:val>
          <c:extLst>
            <c:ext xmlns:c16="http://schemas.microsoft.com/office/drawing/2014/chart" uri="{C3380CC4-5D6E-409C-BE32-E72D297353CC}">
              <c16:uniqueId val="{00000007-7CB4-41BC-A676-C46D0F872E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-147</c:v>
                </c:pt>
                <c:pt idx="2">
                  <c:v>#N/A</c:v>
                </c:pt>
                <c:pt idx="3">
                  <c:v>#N/A</c:v>
                </c:pt>
                <c:pt idx="4">
                  <c:v>-866</c:v>
                </c:pt>
                <c:pt idx="5">
                  <c:v>#N/A</c:v>
                </c:pt>
                <c:pt idx="6">
                  <c:v>#N/A</c:v>
                </c:pt>
                <c:pt idx="7">
                  <c:v>-700</c:v>
                </c:pt>
                <c:pt idx="8">
                  <c:v>#N/A</c:v>
                </c:pt>
                <c:pt idx="9">
                  <c:v>#N/A</c:v>
                </c:pt>
                <c:pt idx="10">
                  <c:v>-809</c:v>
                </c:pt>
                <c:pt idx="11">
                  <c:v>#N/A</c:v>
                </c:pt>
                <c:pt idx="12">
                  <c:v>#N/A</c:v>
                </c:pt>
                <c:pt idx="13">
                  <c:v>-975</c:v>
                </c:pt>
                <c:pt idx="14">
                  <c:v>#N/A</c:v>
                </c:pt>
              </c:numCache>
            </c:numRef>
          </c:val>
          <c:smooth val="0"/>
          <c:extLst>
            <c:ext xmlns:c16="http://schemas.microsoft.com/office/drawing/2014/chart" uri="{C3380CC4-5D6E-409C-BE32-E72D297353CC}">
              <c16:uniqueId val="{00000008-7CB4-41BC-A676-C46D0F872E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45971</c:v>
                </c:pt>
                <c:pt idx="5">
                  <c:v>42390</c:v>
                </c:pt>
                <c:pt idx="8">
                  <c:v>38938</c:v>
                </c:pt>
                <c:pt idx="11">
                  <c:v>35732</c:v>
                </c:pt>
                <c:pt idx="14">
                  <c:v>34607</c:v>
                </c:pt>
              </c:numCache>
            </c:numRef>
          </c:val>
          <c:extLst>
            <c:ext xmlns:c16="http://schemas.microsoft.com/office/drawing/2014/chart" uri="{C3380CC4-5D6E-409C-BE32-E72D297353CC}">
              <c16:uniqueId val="{00000000-3274-4F20-8D87-A45EE6FBD3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274-4F20-8D87-A45EE6FBD3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19230</c:v>
                </c:pt>
                <c:pt idx="5">
                  <c:v>19265</c:v>
                </c:pt>
                <c:pt idx="8">
                  <c:v>24903</c:v>
                </c:pt>
                <c:pt idx="11">
                  <c:v>29511</c:v>
                </c:pt>
                <c:pt idx="14">
                  <c:v>34794</c:v>
                </c:pt>
              </c:numCache>
            </c:numRef>
          </c:val>
          <c:extLst>
            <c:ext xmlns:c16="http://schemas.microsoft.com/office/drawing/2014/chart" uri="{C3380CC4-5D6E-409C-BE32-E72D297353CC}">
              <c16:uniqueId val="{00000002-3274-4F20-8D87-A45EE6FBD3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4-4F20-8D87-A45EE6FBD3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4-4F20-8D87-A45EE6FBD3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1016</c:v>
                </c:pt>
              </c:numCache>
            </c:numRef>
          </c:val>
          <c:extLst>
            <c:ext xmlns:c16="http://schemas.microsoft.com/office/drawing/2014/chart" uri="{C3380CC4-5D6E-409C-BE32-E72D297353CC}">
              <c16:uniqueId val="{00000005-3274-4F20-8D87-A45EE6FBD3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16696</c:v>
                </c:pt>
                <c:pt idx="3">
                  <c:v>15615</c:v>
                </c:pt>
                <c:pt idx="6">
                  <c:v>15271</c:v>
                </c:pt>
                <c:pt idx="9">
                  <c:v>13887</c:v>
                </c:pt>
                <c:pt idx="12">
                  <c:v>14167</c:v>
                </c:pt>
              </c:numCache>
            </c:numRef>
          </c:val>
          <c:extLst>
            <c:ext xmlns:c16="http://schemas.microsoft.com/office/drawing/2014/chart" uri="{C3380CC4-5D6E-409C-BE32-E72D297353CC}">
              <c16:uniqueId val="{00000006-3274-4F20-8D87-A45EE6FBD3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873</c:v>
                </c:pt>
                <c:pt idx="3">
                  <c:v>1025</c:v>
                </c:pt>
                <c:pt idx="6">
                  <c:v>1039</c:v>
                </c:pt>
                <c:pt idx="9">
                  <c:v>1063</c:v>
                </c:pt>
                <c:pt idx="12">
                  <c:v>1233</c:v>
                </c:pt>
              </c:numCache>
            </c:numRef>
          </c:val>
          <c:extLst>
            <c:ext xmlns:c16="http://schemas.microsoft.com/office/drawing/2014/chart" uri="{C3380CC4-5D6E-409C-BE32-E72D297353CC}">
              <c16:uniqueId val="{00000007-3274-4F20-8D87-A45EE6FBD3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274-4F20-8D87-A45EE6FBD3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7213</c:v>
                </c:pt>
                <c:pt idx="3">
                  <c:v>6404</c:v>
                </c:pt>
                <c:pt idx="6">
                  <c:v>6183</c:v>
                </c:pt>
                <c:pt idx="9">
                  <c:v>7202</c:v>
                </c:pt>
                <c:pt idx="12">
                  <c:v>4761</c:v>
                </c:pt>
              </c:numCache>
            </c:numRef>
          </c:val>
          <c:extLst>
            <c:ext xmlns:c16="http://schemas.microsoft.com/office/drawing/2014/chart" uri="{C3380CC4-5D6E-409C-BE32-E72D297353CC}">
              <c16:uniqueId val="{00000009-3274-4F20-8D87-A45EE6FBD3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29352</c:v>
                </c:pt>
                <c:pt idx="3">
                  <c:v>28171</c:v>
                </c:pt>
                <c:pt idx="6">
                  <c:v>28586</c:v>
                </c:pt>
                <c:pt idx="9">
                  <c:v>28628</c:v>
                </c:pt>
                <c:pt idx="12">
                  <c:v>29883</c:v>
                </c:pt>
              </c:numCache>
            </c:numRef>
          </c:val>
          <c:extLst>
            <c:ext xmlns:c16="http://schemas.microsoft.com/office/drawing/2014/chart" uri="{C3380CC4-5D6E-409C-BE32-E72D297353CC}">
              <c16:uniqueId val="{0000000A-3274-4F20-8D87-A45EE6FBD3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74-4F20-8D87-A45EE6FBD3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14317</c:v>
                </c:pt>
                <c:pt idx="1">
                  <c:v>18073</c:v>
                </c:pt>
                <c:pt idx="2">
                  <c:v>22695</c:v>
                </c:pt>
              </c:numCache>
            </c:numRef>
          </c:val>
          <c:extLst>
            <c:ext xmlns:c16="http://schemas.microsoft.com/office/drawing/2014/chart" uri="{C3380CC4-5D6E-409C-BE32-E72D297353CC}">
              <c16:uniqueId val="{00000000-3EC0-4D54-AF7B-40B87CE36D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6</c:v>
                </c:pt>
                <c:pt idx="2">
                  <c:v>50</c:v>
                </c:pt>
              </c:numCache>
            </c:numRef>
          </c:val>
          <c:extLst>
            <c:ext xmlns:c16="http://schemas.microsoft.com/office/drawing/2014/chart" uri="{C3380CC4-5D6E-409C-BE32-E72D297353CC}">
              <c16:uniqueId val="{00000001-3EC0-4D54-AF7B-40B87CE36D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8335</c:v>
                </c:pt>
                <c:pt idx="1">
                  <c:v>8804</c:v>
                </c:pt>
                <c:pt idx="2">
                  <c:v>9125</c:v>
                </c:pt>
              </c:numCache>
            </c:numRef>
          </c:val>
          <c:extLst>
            <c:ext xmlns:c16="http://schemas.microsoft.com/office/drawing/2014/chart" uri="{C3380CC4-5D6E-409C-BE32-E72D297353CC}">
              <c16:uniqueId val="{00000002-3EC0-4D54-AF7B-40B87CE36D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財政力指数は、依然足踏み状態が続いている。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歳入面では、</a:t>
          </a:r>
          <a:r>
            <a:rPr lang="ja-JP" altLang="en-US" sz="1300" b="0" i="0" baseline="0">
              <a:solidFill>
                <a:schemeClr val="dk1"/>
              </a:solidFill>
              <a:effectLst/>
              <a:latin typeface="+mn-lt"/>
              <a:ea typeface="+mn-ea"/>
              <a:cs typeface="+mn-cs"/>
            </a:rPr>
            <a:t>特別区交付金が大幅に減少したものの、特別区税や国・都支出金の増収等により、</a:t>
          </a:r>
          <a:r>
            <a:rPr lang="ja-JP" altLang="ja-JP" sz="1300" b="0" i="0" baseline="0">
              <a:solidFill>
                <a:schemeClr val="dk1"/>
              </a:solidFill>
              <a:effectLst/>
              <a:latin typeface="+mn-lt"/>
              <a:ea typeface="+mn-ea"/>
              <a:cs typeface="+mn-cs"/>
            </a:rPr>
            <a:t>前年度決算額を上回った。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これまでも税等の歳入確保や事務事業の民間委託等による歳出削減に取組んできたところであるが、今後においても更なる行財政改革の推進により、財政基盤の強化を図っていく。</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112485</xdr:rowOff>
    </xdr:to>
    <xdr:cxnSp macro="">
      <xdr:nvCxnSpPr>
        <xdr:cNvPr id="71" name="直線コネクタ 70"/>
        <xdr:cNvCxnSpPr/>
      </xdr:nvCxnSpPr>
      <xdr:spPr>
        <a:xfrm>
          <a:off x="4114800" y="7484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112485</xdr:rowOff>
    </xdr:to>
    <xdr:cxnSp macro="">
      <xdr:nvCxnSpPr>
        <xdr:cNvPr id="74" name="直線コネクタ 73"/>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129012</xdr:rowOff>
    </xdr:from>
    <xdr:ext cx="762000" cy="259045"/>
    <xdr:sp macro="" textlink="">
      <xdr:nvSpPr>
        <xdr:cNvPr id="91" name="財政力該当値テキスト"/>
        <xdr:cNvSpPr txBox="1"/>
      </xdr:nvSpPr>
      <xdr:spPr>
        <a:xfrm>
          <a:off x="5041900" y="73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2" name="楕円 91"/>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3" name="テキスト ボックス 92"/>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　分母である経常一般財源等（歳入）について、特別区交付金の減により約</a:t>
          </a:r>
          <a:r>
            <a:rPr lang="en-US" altLang="ja-JP" sz="1400">
              <a:effectLst/>
            </a:rPr>
            <a:t>22</a:t>
          </a:r>
          <a:r>
            <a:rPr lang="ja-JP" altLang="en-US" sz="1400">
              <a:effectLst/>
            </a:rPr>
            <a:t>億円の減となったため、経常収支比率は</a:t>
          </a:r>
          <a:r>
            <a:rPr lang="en-US" altLang="ja-JP" sz="1400">
              <a:effectLst/>
            </a:rPr>
            <a:t>3.1</a:t>
          </a:r>
          <a:r>
            <a:rPr lang="ja-JP" altLang="en-US" sz="1400">
              <a:effectLst/>
            </a:rPr>
            <a:t>ポイントの増となった。</a:t>
          </a:r>
          <a:endParaRPr lang="en-US" altLang="ja-JP" sz="1400">
            <a:effectLst/>
          </a:endParaRPr>
        </a:p>
        <a:p>
          <a:pPr eaLnBrk="1" fontAlgn="auto" latinLnBrk="0" hangingPunct="1"/>
          <a:r>
            <a:rPr lang="ja-JP" altLang="en-US" sz="1400">
              <a:effectLst/>
            </a:rPr>
            <a:t>　行財政改革をこれまで以上に推進していくことにより、経常収支比率の改善に努めていく。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63</xdr:row>
      <xdr:rowOff>39612</xdr:rowOff>
    </xdr:to>
    <xdr:cxnSp macro="">
      <xdr:nvCxnSpPr>
        <xdr:cNvPr id="136" name="直線コネクタ 135"/>
        <xdr:cNvCxnSpPr/>
      </xdr:nvCxnSpPr>
      <xdr:spPr>
        <a:xfrm>
          <a:off x="4114800" y="10484757"/>
          <a:ext cx="8382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62</xdr:row>
      <xdr:rowOff>119138</xdr:rowOff>
    </xdr:to>
    <xdr:cxnSp macro="">
      <xdr:nvCxnSpPr>
        <xdr:cNvPr id="139" name="直線コネクタ 138"/>
        <xdr:cNvCxnSpPr/>
      </xdr:nvCxnSpPr>
      <xdr:spPr>
        <a:xfrm flipV="1">
          <a:off x="3225800" y="10484757"/>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119138</xdr:rowOff>
    </xdr:from>
    <xdr:to>
      <xdr:col>15</xdr:col>
      <xdr:colOff>82550</xdr:colOff>
      <xdr:row>64</xdr:row>
      <xdr:rowOff>109462</xdr:rowOff>
    </xdr:to>
    <xdr:cxnSp macro="">
      <xdr:nvCxnSpPr>
        <xdr:cNvPr id="142" name="直線コネクタ 141"/>
        <xdr:cNvCxnSpPr/>
      </xdr:nvCxnSpPr>
      <xdr:spPr>
        <a:xfrm flipV="1">
          <a:off x="2336800" y="1074903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131535</xdr:rowOff>
    </xdr:from>
    <xdr:to>
      <xdr:col>11</xdr:col>
      <xdr:colOff>31750</xdr:colOff>
      <xdr:row>64</xdr:row>
      <xdr:rowOff>109462</xdr:rowOff>
    </xdr:to>
    <xdr:cxnSp macro="">
      <xdr:nvCxnSpPr>
        <xdr:cNvPr id="145" name="直線コネクタ 144"/>
        <xdr:cNvCxnSpPr/>
      </xdr:nvCxnSpPr>
      <xdr:spPr>
        <a:xfrm>
          <a:off x="1447800" y="1093288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5" name="楕円 154"/>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132339</xdr:rowOff>
    </xdr:from>
    <xdr:ext cx="762000" cy="259045"/>
    <xdr:sp macro="" textlink="">
      <xdr:nvSpPr>
        <xdr:cNvPr id="156" name="財政構造の弾力性該当値テキスト"/>
        <xdr:cNvSpPr txBox="1"/>
      </xdr:nvSpPr>
      <xdr:spPr>
        <a:xfrm>
          <a:off x="5041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7" name="楕円 156"/>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8" name="テキスト ボックス 157"/>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68338</xdr:rowOff>
    </xdr:from>
    <xdr:to>
      <xdr:col>15</xdr:col>
      <xdr:colOff>133350</xdr:colOff>
      <xdr:row>62</xdr:row>
      <xdr:rowOff>169938</xdr:rowOff>
    </xdr:to>
    <xdr:sp macro="" textlink="">
      <xdr:nvSpPr>
        <xdr:cNvPr id="159" name="楕円 158"/>
        <xdr:cNvSpPr/>
      </xdr:nvSpPr>
      <xdr:spPr>
        <a:xfrm>
          <a:off x="3175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154715</xdr:rowOff>
    </xdr:from>
    <xdr:ext cx="762000" cy="259045"/>
    <xdr:sp macro="" textlink="">
      <xdr:nvSpPr>
        <xdr:cNvPr id="160" name="テキスト ボックス 159"/>
        <xdr:cNvSpPr txBox="1"/>
      </xdr:nvSpPr>
      <xdr:spPr>
        <a:xfrm>
          <a:off x="2844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58662</xdr:rowOff>
    </xdr:from>
    <xdr:to>
      <xdr:col>11</xdr:col>
      <xdr:colOff>82550</xdr:colOff>
      <xdr:row>64</xdr:row>
      <xdr:rowOff>160262</xdr:rowOff>
    </xdr:to>
    <xdr:sp macro="" textlink="">
      <xdr:nvSpPr>
        <xdr:cNvPr id="161" name="楕円 160"/>
        <xdr:cNvSpPr/>
      </xdr:nvSpPr>
      <xdr:spPr>
        <a:xfrm>
          <a:off x="2286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145039</xdr:rowOff>
    </xdr:from>
    <xdr:ext cx="762000" cy="259045"/>
    <xdr:sp macro="" textlink="">
      <xdr:nvSpPr>
        <xdr:cNvPr id="162" name="テキスト ボックス 161"/>
        <xdr:cNvSpPr txBox="1"/>
      </xdr:nvSpPr>
      <xdr:spPr>
        <a:xfrm>
          <a:off x="1955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3" name="楕円 162"/>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167112</xdr:rowOff>
    </xdr:from>
    <xdr:ext cx="762000" cy="259045"/>
    <xdr:sp macro="" textlink="">
      <xdr:nvSpPr>
        <xdr:cNvPr id="164" name="テキスト ボックス 163"/>
        <xdr:cNvSpPr txBox="1"/>
      </xdr:nvSpPr>
      <xdr:spPr>
        <a:xfrm>
          <a:off x="1066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人件費は、</a:t>
          </a:r>
          <a:r>
            <a:rPr lang="ja-JP" altLang="en-US" sz="1400" b="0" i="0" baseline="0">
              <a:solidFill>
                <a:schemeClr val="dk1"/>
              </a:solidFill>
              <a:effectLst/>
              <a:latin typeface="+mn-lt"/>
              <a:ea typeface="+mn-ea"/>
              <a:cs typeface="+mn-cs"/>
            </a:rPr>
            <a:t>会計年度任用職員報酬の</a:t>
          </a:r>
          <a:r>
            <a:rPr lang="ja-JP" altLang="ja-JP" sz="1400" b="0" i="0" baseline="0">
              <a:solidFill>
                <a:schemeClr val="dk1"/>
              </a:solidFill>
              <a:effectLst/>
              <a:latin typeface="+mn-lt"/>
              <a:ea typeface="+mn-ea"/>
              <a:cs typeface="+mn-cs"/>
            </a:rPr>
            <a:t>増</a:t>
          </a:r>
          <a:r>
            <a:rPr lang="ja-JP" altLang="en-US" sz="1400" b="0" i="0" baseline="0">
              <a:solidFill>
                <a:schemeClr val="dk1"/>
              </a:solidFill>
              <a:effectLst/>
              <a:latin typeface="+mn-lt"/>
              <a:ea typeface="+mn-ea"/>
              <a:cs typeface="+mn-cs"/>
            </a:rPr>
            <a:t>等が</a:t>
          </a:r>
          <a:r>
            <a:rPr lang="ja-JP" altLang="ja-JP" sz="1400" b="0" i="0" baseline="0">
              <a:solidFill>
                <a:schemeClr val="dk1"/>
              </a:solidFill>
              <a:effectLst/>
              <a:latin typeface="+mn-lt"/>
              <a:ea typeface="+mn-ea"/>
              <a:cs typeface="+mn-cs"/>
            </a:rPr>
            <a:t>あった。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物件費は、</a:t>
          </a:r>
          <a:r>
            <a:rPr lang="ja-JP" altLang="en-US" sz="1400" b="0" i="0" baseline="0">
              <a:solidFill>
                <a:schemeClr val="dk1"/>
              </a:solidFill>
              <a:effectLst/>
              <a:latin typeface="+mn-lt"/>
              <a:ea typeface="+mn-ea"/>
              <a:cs typeface="+mn-cs"/>
            </a:rPr>
            <a:t>学校ネットワークシステム運営</a:t>
          </a:r>
          <a:r>
            <a:rPr lang="ja-JP" altLang="ja-JP" sz="1400" b="0" i="0" baseline="0">
              <a:solidFill>
                <a:schemeClr val="dk1"/>
              </a:solidFill>
              <a:effectLst/>
              <a:latin typeface="+mn-lt"/>
              <a:ea typeface="+mn-ea"/>
              <a:cs typeface="+mn-cs"/>
            </a:rPr>
            <a:t>経費等の増により、増加した。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19675</xdr:rowOff>
    </xdr:from>
    <xdr:to>
      <xdr:col>23</xdr:col>
      <xdr:colOff>133350</xdr:colOff>
      <xdr:row>82</xdr:row>
      <xdr:rowOff>46185</xdr:rowOff>
    </xdr:to>
    <xdr:cxnSp macro="">
      <xdr:nvCxnSpPr>
        <xdr:cNvPr id="197" name="直線コネクタ 196"/>
        <xdr:cNvCxnSpPr/>
      </xdr:nvCxnSpPr>
      <xdr:spPr>
        <a:xfrm>
          <a:off x="4114800" y="14078575"/>
          <a:ext cx="8382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11514</xdr:rowOff>
    </xdr:from>
    <xdr:to>
      <xdr:col>19</xdr:col>
      <xdr:colOff>133350</xdr:colOff>
      <xdr:row>82</xdr:row>
      <xdr:rowOff>19675</xdr:rowOff>
    </xdr:to>
    <xdr:cxnSp macro="">
      <xdr:nvCxnSpPr>
        <xdr:cNvPr id="200" name="直線コネクタ 199"/>
        <xdr:cNvCxnSpPr/>
      </xdr:nvCxnSpPr>
      <xdr:spPr>
        <a:xfrm>
          <a:off x="3225800" y="14070414"/>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11514</xdr:rowOff>
    </xdr:from>
    <xdr:to>
      <xdr:col>15</xdr:col>
      <xdr:colOff>82550</xdr:colOff>
      <xdr:row>82</xdr:row>
      <xdr:rowOff>18521</xdr:rowOff>
    </xdr:to>
    <xdr:cxnSp macro="">
      <xdr:nvCxnSpPr>
        <xdr:cNvPr id="203" name="直線コネクタ 202"/>
        <xdr:cNvCxnSpPr/>
      </xdr:nvCxnSpPr>
      <xdr:spPr>
        <a:xfrm flipV="1">
          <a:off x="2336800" y="14070414"/>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18521</xdr:rowOff>
    </xdr:from>
    <xdr:to>
      <xdr:col>11</xdr:col>
      <xdr:colOff>31750</xdr:colOff>
      <xdr:row>82</xdr:row>
      <xdr:rowOff>28530</xdr:rowOff>
    </xdr:to>
    <xdr:cxnSp macro="">
      <xdr:nvCxnSpPr>
        <xdr:cNvPr id="206" name="直線コネクタ 205"/>
        <xdr:cNvCxnSpPr/>
      </xdr:nvCxnSpPr>
      <xdr:spPr>
        <a:xfrm flipV="1">
          <a:off x="1447800" y="14077421"/>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166835</xdr:rowOff>
    </xdr:from>
    <xdr:to>
      <xdr:col>23</xdr:col>
      <xdr:colOff>184150</xdr:colOff>
      <xdr:row>82</xdr:row>
      <xdr:rowOff>96985</xdr:rowOff>
    </xdr:to>
    <xdr:sp macro="" textlink="">
      <xdr:nvSpPr>
        <xdr:cNvPr id="216" name="楕円 215"/>
        <xdr:cNvSpPr/>
      </xdr:nvSpPr>
      <xdr:spPr>
        <a:xfrm>
          <a:off x="4902200" y="140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43662</xdr:rowOff>
    </xdr:from>
    <xdr:ext cx="762000" cy="259045"/>
    <xdr:sp macro="" textlink="">
      <xdr:nvSpPr>
        <xdr:cNvPr id="217" name="人件費・物件費等の状況該当値テキスト"/>
        <xdr:cNvSpPr txBox="1"/>
      </xdr:nvSpPr>
      <xdr:spPr>
        <a:xfrm>
          <a:off x="5041900" y="141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140325</xdr:rowOff>
    </xdr:from>
    <xdr:to>
      <xdr:col>19</xdr:col>
      <xdr:colOff>184150</xdr:colOff>
      <xdr:row>82</xdr:row>
      <xdr:rowOff>70475</xdr:rowOff>
    </xdr:to>
    <xdr:sp macro="" textlink="">
      <xdr:nvSpPr>
        <xdr:cNvPr id="218" name="楕円 217"/>
        <xdr:cNvSpPr/>
      </xdr:nvSpPr>
      <xdr:spPr>
        <a:xfrm>
          <a:off x="4064000" y="140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55252</xdr:rowOff>
    </xdr:from>
    <xdr:ext cx="736600" cy="259045"/>
    <xdr:sp macro="" textlink="">
      <xdr:nvSpPr>
        <xdr:cNvPr id="219" name="テキスト ボックス 218"/>
        <xdr:cNvSpPr txBox="1"/>
      </xdr:nvSpPr>
      <xdr:spPr>
        <a:xfrm>
          <a:off x="3733800" y="1411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132164</xdr:rowOff>
    </xdr:from>
    <xdr:to>
      <xdr:col>15</xdr:col>
      <xdr:colOff>133350</xdr:colOff>
      <xdr:row>82</xdr:row>
      <xdr:rowOff>62314</xdr:rowOff>
    </xdr:to>
    <xdr:sp macro="" textlink="">
      <xdr:nvSpPr>
        <xdr:cNvPr id="220" name="楕円 219"/>
        <xdr:cNvSpPr/>
      </xdr:nvSpPr>
      <xdr:spPr>
        <a:xfrm>
          <a:off x="3175000" y="14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47091</xdr:rowOff>
    </xdr:from>
    <xdr:ext cx="762000" cy="259045"/>
    <xdr:sp macro="" textlink="">
      <xdr:nvSpPr>
        <xdr:cNvPr id="221" name="テキスト ボックス 220"/>
        <xdr:cNvSpPr txBox="1"/>
      </xdr:nvSpPr>
      <xdr:spPr>
        <a:xfrm>
          <a:off x="2844800" y="1410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139171</xdr:rowOff>
    </xdr:from>
    <xdr:to>
      <xdr:col>11</xdr:col>
      <xdr:colOff>82550</xdr:colOff>
      <xdr:row>82</xdr:row>
      <xdr:rowOff>69321</xdr:rowOff>
    </xdr:to>
    <xdr:sp macro="" textlink="">
      <xdr:nvSpPr>
        <xdr:cNvPr id="222" name="楕円 221"/>
        <xdr:cNvSpPr/>
      </xdr:nvSpPr>
      <xdr:spPr>
        <a:xfrm>
          <a:off x="2286000" y="14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54098</xdr:rowOff>
    </xdr:from>
    <xdr:ext cx="762000" cy="259045"/>
    <xdr:sp macro="" textlink="">
      <xdr:nvSpPr>
        <xdr:cNvPr id="223" name="テキスト ボックス 222"/>
        <xdr:cNvSpPr txBox="1"/>
      </xdr:nvSpPr>
      <xdr:spPr>
        <a:xfrm>
          <a:off x="1955800" y="141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149180</xdr:rowOff>
    </xdr:from>
    <xdr:to>
      <xdr:col>7</xdr:col>
      <xdr:colOff>31750</xdr:colOff>
      <xdr:row>82</xdr:row>
      <xdr:rowOff>79330</xdr:rowOff>
    </xdr:to>
    <xdr:sp macro="" textlink="">
      <xdr:nvSpPr>
        <xdr:cNvPr id="224" name="楕円 223"/>
        <xdr:cNvSpPr/>
      </xdr:nvSpPr>
      <xdr:spPr>
        <a:xfrm>
          <a:off x="13970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64107</xdr:rowOff>
    </xdr:from>
    <xdr:ext cx="762000" cy="259045"/>
    <xdr:sp macro="" textlink="">
      <xdr:nvSpPr>
        <xdr:cNvPr id="225" name="テキスト ボックス 224"/>
        <xdr:cNvSpPr txBox="1"/>
      </xdr:nvSpPr>
      <xdr:spPr>
        <a:xfrm>
          <a:off x="1066800" y="141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令和２年度と</a:t>
          </a:r>
          <a:r>
            <a:rPr kumimoji="1" lang="ja-JP" altLang="ja-JP" sz="1400" b="0" i="0" baseline="0">
              <a:solidFill>
                <a:schemeClr val="dk1"/>
              </a:solidFill>
              <a:effectLst/>
              <a:latin typeface="+mn-lt"/>
              <a:ea typeface="+mn-ea"/>
              <a:cs typeface="+mn-cs"/>
            </a:rPr>
            <a:t>令和元年度を比較すると、数値は同等で、全国市平均以下となっている。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167821</xdr:rowOff>
    </xdr:to>
    <xdr:cxnSp macro="">
      <xdr:nvCxnSpPr>
        <xdr:cNvPr id="261" name="直線コネクタ 260"/>
        <xdr:cNvCxnSpPr/>
      </xdr:nvCxnSpPr>
      <xdr:spPr>
        <a:xfrm>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99786</xdr:rowOff>
    </xdr:to>
    <xdr:cxnSp macro="">
      <xdr:nvCxnSpPr>
        <xdr:cNvPr id="264" name="直線コネクタ 263"/>
        <xdr:cNvCxnSpPr/>
      </xdr:nvCxnSpPr>
      <xdr:spPr>
        <a:xfrm flipV="1">
          <a:off x="15290800" y="143637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67" name="直線コネクタ 266"/>
        <xdr:cNvCxnSpPr/>
      </xdr:nvCxnSpPr>
      <xdr:spPr>
        <a:xfrm flipV="1">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168729</xdr:rowOff>
    </xdr:to>
    <xdr:cxnSp macro="">
      <xdr:nvCxnSpPr>
        <xdr:cNvPr id="270" name="直線コネクタ 269"/>
        <xdr:cNvCxnSpPr/>
      </xdr:nvCxnSpPr>
      <xdr:spPr>
        <a:xfrm>
          <a:off x="13512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5" name="テキスト ボックス 28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旧墨田区行財政改革実施計画（平成</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年度～平成</a:t>
          </a:r>
          <a:r>
            <a:rPr kumimoji="1" lang="en-US" altLang="ja-JP" sz="1200" b="0" i="0" baseline="0">
              <a:solidFill>
                <a:schemeClr val="dk1"/>
              </a:solidFill>
              <a:effectLst/>
              <a:latin typeface="+mn-lt"/>
              <a:ea typeface="+mn-ea"/>
              <a:cs typeface="+mn-cs"/>
            </a:rPr>
            <a:t>27</a:t>
          </a:r>
          <a:r>
            <a:rPr kumimoji="1" lang="ja-JP" altLang="ja-JP" sz="1200" b="0" i="0" baseline="0">
              <a:solidFill>
                <a:schemeClr val="dk1"/>
              </a:solidFill>
              <a:effectLst/>
              <a:latin typeface="+mn-lt"/>
              <a:ea typeface="+mn-ea"/>
              <a:cs typeface="+mn-cs"/>
            </a:rPr>
            <a:t>年度）では、累計削減数△１００人を目標達成した。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なお、平成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年度からの新たな墨田区行財政改革実施計画（平成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a:t>
          </a:r>
          <a:r>
            <a:rPr kumimoji="1" lang="ja-JP" altLang="en-US"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2</a:t>
          </a:r>
          <a:r>
            <a:rPr kumimoji="1" lang="ja-JP" altLang="ja-JP" sz="1200" b="0" i="0" baseline="0">
              <a:solidFill>
                <a:schemeClr val="dk1"/>
              </a:solidFill>
              <a:effectLst/>
              <a:latin typeface="+mn-lt"/>
              <a:ea typeface="+mn-ea"/>
              <a:cs typeface="+mn-cs"/>
            </a:rPr>
            <a:t>年度）においては、人員削減目標は立てていないが、昨年度実施した業務量調査の結果も踏まえつつ、引き続き選択と集中による適切な定員管理を行っていく</a:t>
          </a:r>
          <a:r>
            <a:rPr kumimoji="1"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38040</xdr:rowOff>
    </xdr:from>
    <xdr:to>
      <xdr:col>81</xdr:col>
      <xdr:colOff>44450</xdr:colOff>
      <xdr:row>60</xdr:row>
      <xdr:rowOff>44934</xdr:rowOff>
    </xdr:to>
    <xdr:cxnSp macro="">
      <xdr:nvCxnSpPr>
        <xdr:cNvPr id="326" name="直線コネクタ 325"/>
        <xdr:cNvCxnSpPr/>
      </xdr:nvCxnSpPr>
      <xdr:spPr>
        <a:xfrm flipV="1">
          <a:off x="16179800" y="103250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44934</xdr:rowOff>
    </xdr:from>
    <xdr:to>
      <xdr:col>77</xdr:col>
      <xdr:colOff>44450</xdr:colOff>
      <xdr:row>60</xdr:row>
      <xdr:rowOff>49530</xdr:rowOff>
    </xdr:to>
    <xdr:cxnSp macro="">
      <xdr:nvCxnSpPr>
        <xdr:cNvPr id="329" name="直線コネクタ 328"/>
        <xdr:cNvCxnSpPr/>
      </xdr:nvCxnSpPr>
      <xdr:spPr>
        <a:xfrm flipV="1">
          <a:off x="15290800" y="1033193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64467</xdr:rowOff>
    </xdr:to>
    <xdr:cxnSp macro="">
      <xdr:nvCxnSpPr>
        <xdr:cNvPr id="332" name="直線コネクタ 331"/>
        <xdr:cNvCxnSpPr/>
      </xdr:nvCxnSpPr>
      <xdr:spPr>
        <a:xfrm flipV="1">
          <a:off x="14401800" y="1033653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64467</xdr:rowOff>
    </xdr:from>
    <xdr:to>
      <xdr:col>68</xdr:col>
      <xdr:colOff>152400</xdr:colOff>
      <xdr:row>60</xdr:row>
      <xdr:rowOff>77107</xdr:rowOff>
    </xdr:to>
    <xdr:cxnSp macro="">
      <xdr:nvCxnSpPr>
        <xdr:cNvPr id="335" name="直線コネクタ 334"/>
        <xdr:cNvCxnSpPr/>
      </xdr:nvCxnSpPr>
      <xdr:spPr>
        <a:xfrm flipV="1">
          <a:off x="13512800" y="103514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45" name="楕円 344"/>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130767</xdr:rowOff>
    </xdr:from>
    <xdr:ext cx="762000" cy="259045"/>
    <xdr:sp macro="" textlink="">
      <xdr:nvSpPr>
        <xdr:cNvPr id="346" name="定員管理の状況該当値テキスト"/>
        <xdr:cNvSpPr txBox="1"/>
      </xdr:nvSpPr>
      <xdr:spPr>
        <a:xfrm>
          <a:off x="17106900" y="102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165584</xdr:rowOff>
    </xdr:from>
    <xdr:to>
      <xdr:col>77</xdr:col>
      <xdr:colOff>95250</xdr:colOff>
      <xdr:row>60</xdr:row>
      <xdr:rowOff>95734</xdr:rowOff>
    </xdr:to>
    <xdr:sp macro="" textlink="">
      <xdr:nvSpPr>
        <xdr:cNvPr id="347" name="楕円 346"/>
        <xdr:cNvSpPr/>
      </xdr:nvSpPr>
      <xdr:spPr>
        <a:xfrm>
          <a:off x="16129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80511</xdr:rowOff>
    </xdr:from>
    <xdr:ext cx="736600" cy="259045"/>
    <xdr:sp macro="" textlink="">
      <xdr:nvSpPr>
        <xdr:cNvPr id="348" name="テキスト ボックス 347"/>
        <xdr:cNvSpPr txBox="1"/>
      </xdr:nvSpPr>
      <xdr:spPr>
        <a:xfrm>
          <a:off x="15798800" y="1036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9" name="楕円 348"/>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50" name="テキスト ボックス 349"/>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13667</xdr:rowOff>
    </xdr:from>
    <xdr:to>
      <xdr:col>68</xdr:col>
      <xdr:colOff>203200</xdr:colOff>
      <xdr:row>60</xdr:row>
      <xdr:rowOff>115267</xdr:rowOff>
    </xdr:to>
    <xdr:sp macro="" textlink="">
      <xdr:nvSpPr>
        <xdr:cNvPr id="351" name="楕円 350"/>
        <xdr:cNvSpPr/>
      </xdr:nvSpPr>
      <xdr:spPr>
        <a:xfrm>
          <a:off x="14351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100044</xdr:rowOff>
    </xdr:from>
    <xdr:ext cx="762000" cy="259045"/>
    <xdr:sp macro="" textlink="">
      <xdr:nvSpPr>
        <xdr:cNvPr id="352" name="テキスト ボックス 351"/>
        <xdr:cNvSpPr txBox="1"/>
      </xdr:nvSpPr>
      <xdr:spPr>
        <a:xfrm>
          <a:off x="14020800" y="103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53" name="楕円 352"/>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112684</xdr:rowOff>
    </xdr:from>
    <xdr:ext cx="762000" cy="259045"/>
    <xdr:sp macro="" textlink="">
      <xdr:nvSpPr>
        <xdr:cNvPr id="354" name="テキスト ボックス 353"/>
        <xdr:cNvSpPr txBox="1"/>
      </xdr:nvSpPr>
      <xdr:spPr>
        <a:xfrm>
          <a:off x="13131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過去の建設工事等の償還が進む一方で、新規の起債発行額を抑制してきたことにより、実質公債費比率</a:t>
          </a:r>
          <a:r>
            <a:rPr lang="ja-JP" altLang="en-US" sz="1400" b="0" i="0" baseline="0">
              <a:solidFill>
                <a:schemeClr val="dk1"/>
              </a:solidFill>
              <a:effectLst/>
              <a:latin typeface="+mn-lt"/>
              <a:ea typeface="+mn-ea"/>
              <a:cs typeface="+mn-cs"/>
            </a:rPr>
            <a:t>は横ばいとなった</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46990</xdr:rowOff>
    </xdr:to>
    <xdr:cxnSp macro="">
      <xdr:nvCxnSpPr>
        <xdr:cNvPr id="383" name="直線コネクタ 382"/>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143510</xdr:rowOff>
    </xdr:to>
    <xdr:cxnSp macro="">
      <xdr:nvCxnSpPr>
        <xdr:cNvPr id="386" name="直線コネクタ 385"/>
        <xdr:cNvCxnSpPr/>
      </xdr:nvCxnSpPr>
      <xdr:spPr>
        <a:xfrm flipV="1">
          <a:off x="15290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167640</xdr:rowOff>
    </xdr:to>
    <xdr:cxnSp macro="">
      <xdr:nvCxnSpPr>
        <xdr:cNvPr id="389" name="直線コネクタ 388"/>
        <xdr:cNvCxnSpPr/>
      </xdr:nvCxnSpPr>
      <xdr:spPr>
        <a:xfrm flipV="1">
          <a:off x="14401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1" name="テキスト ボックス 39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92710</xdr:rowOff>
    </xdr:to>
    <xdr:cxnSp macro="">
      <xdr:nvCxnSpPr>
        <xdr:cNvPr id="392" name="直線コネクタ 391"/>
        <xdr:cNvCxnSpPr/>
      </xdr:nvCxnSpPr>
      <xdr:spPr>
        <a:xfrm flipV="1">
          <a:off x="13512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4" name="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6" name="楕円 405"/>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7" name="テキスト ボックス 406"/>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8" name="楕円 407"/>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9" name="テキスト ボックス 40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10" name="楕円 409"/>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11" name="テキスト ボックス 410"/>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本区の将来負担額は、特別区債の残高や退職手当負担見込額などが約</a:t>
          </a:r>
          <a:r>
            <a:rPr kumimoji="1" lang="en-US" altLang="ja-JP" sz="1400" b="0" i="0" baseline="0">
              <a:solidFill>
                <a:schemeClr val="dk1"/>
              </a:solidFill>
              <a:effectLst/>
              <a:latin typeface="+mn-lt"/>
              <a:ea typeface="+mn-ea"/>
              <a:cs typeface="+mn-cs"/>
            </a:rPr>
            <a:t>510</a:t>
          </a:r>
          <a:r>
            <a:rPr kumimoji="1" lang="ja-JP" altLang="ja-JP" sz="1400" b="0" i="0" baseline="0">
              <a:solidFill>
                <a:schemeClr val="dk1"/>
              </a:solidFill>
              <a:effectLst/>
              <a:latin typeface="+mn-lt"/>
              <a:ea typeface="+mn-ea"/>
              <a:cs typeface="+mn-cs"/>
            </a:rPr>
            <a:t>億円となるが、将来負担額から控除することができる基金残高や地方交付税上の基準財政需要額算入見込額などが</a:t>
          </a:r>
          <a:r>
            <a:rPr kumimoji="1" lang="ja-JP" altLang="en-US" sz="1400" b="0" i="0" baseline="0">
              <a:solidFill>
                <a:schemeClr val="dk1"/>
              </a:solidFill>
              <a:effectLst/>
              <a:latin typeface="+mn-lt"/>
              <a:ea typeface="+mn-ea"/>
              <a:cs typeface="+mn-cs"/>
            </a:rPr>
            <a:t>約</a:t>
          </a:r>
          <a:r>
            <a:rPr kumimoji="1" lang="en-US" altLang="ja-JP" sz="1400" b="0" i="0" baseline="0">
              <a:solidFill>
                <a:schemeClr val="dk1"/>
              </a:solidFill>
              <a:effectLst/>
              <a:latin typeface="+mn-lt"/>
              <a:ea typeface="+mn-ea"/>
              <a:cs typeface="+mn-cs"/>
            </a:rPr>
            <a:t>694</a:t>
          </a:r>
          <a:r>
            <a:rPr kumimoji="1" lang="ja-JP" altLang="ja-JP" sz="1400" b="0" i="0" baseline="0">
              <a:solidFill>
                <a:schemeClr val="dk1"/>
              </a:solidFill>
              <a:effectLst/>
              <a:latin typeface="+mn-lt"/>
              <a:ea typeface="+mn-ea"/>
              <a:cs typeface="+mn-cs"/>
            </a:rPr>
            <a:t>億円と、将来負担額により控除額が上回るため、将来負担比率は「－」と表示される。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人件費は、類似団体と比較しても低率となっている。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引き続き選択と集中による適切な定員管理を行っていくことで、人件費の抑制を図っていく。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36</xdr:row>
      <xdr:rowOff>38100</xdr:rowOff>
    </xdr:to>
    <xdr:cxnSp macro="">
      <xdr:nvCxnSpPr>
        <xdr:cNvPr id="66" name="直線コネクタ 65"/>
        <xdr:cNvCxnSpPr/>
      </xdr:nvCxnSpPr>
      <xdr:spPr>
        <a:xfrm>
          <a:off x="3987800" y="605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36</xdr:row>
      <xdr:rowOff>25400</xdr:rowOff>
    </xdr:to>
    <xdr:cxnSp macro="">
      <xdr:nvCxnSpPr>
        <xdr:cNvPr id="69" name="直線コネクタ 68"/>
        <xdr:cNvCxnSpPr/>
      </xdr:nvCxnSpPr>
      <xdr:spPr>
        <a:xfrm flipV="1">
          <a:off x="3098800" y="605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152400</xdr:rowOff>
    </xdr:to>
    <xdr:cxnSp macro="">
      <xdr:nvCxnSpPr>
        <xdr:cNvPr id="72" name="直線コネクタ 71"/>
        <xdr:cNvCxnSpPr/>
      </xdr:nvCxnSpPr>
      <xdr:spPr>
        <a:xfrm flipV="1">
          <a:off x="2209800" y="619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36</xdr:row>
      <xdr:rowOff>165100</xdr:rowOff>
    </xdr:to>
    <xdr:cxnSp macro="">
      <xdr:nvCxnSpPr>
        <xdr:cNvPr id="75" name="直線コネクタ 74"/>
        <xdr:cNvCxnSpPr/>
      </xdr:nvCxnSpPr>
      <xdr:spPr>
        <a:xfrm flipV="1">
          <a:off x="1320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85" name="楕円 84"/>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3827</xdr:rowOff>
    </xdr:from>
    <xdr:ext cx="762000" cy="259045"/>
    <xdr:sp macro="" textlink="">
      <xdr:nvSpPr>
        <xdr:cNvPr id="86" name="人件費該当値テキスト"/>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6350</xdr:rowOff>
    </xdr:from>
    <xdr:to>
      <xdr:col>20</xdr:col>
      <xdr:colOff>38100</xdr:colOff>
      <xdr:row>35</xdr:row>
      <xdr:rowOff>107950</xdr:rowOff>
    </xdr:to>
    <xdr:sp macro="" textlink="">
      <xdr:nvSpPr>
        <xdr:cNvPr id="87" name="楕円 86"/>
        <xdr:cNvSpPr/>
      </xdr:nvSpPr>
      <xdr:spPr>
        <a:xfrm>
          <a:off x="3937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118127</xdr:rowOff>
    </xdr:from>
    <xdr:ext cx="736600" cy="259045"/>
    <xdr:sp macro="" textlink="">
      <xdr:nvSpPr>
        <xdr:cNvPr id="88" name="テキスト ボックス 87"/>
        <xdr:cNvSpPr txBox="1"/>
      </xdr:nvSpPr>
      <xdr:spPr>
        <a:xfrm>
          <a:off x="3606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146050</xdr:rowOff>
    </xdr:from>
    <xdr:to>
      <xdr:col>15</xdr:col>
      <xdr:colOff>149225</xdr:colOff>
      <xdr:row>36</xdr:row>
      <xdr:rowOff>76200</xdr:rowOff>
    </xdr:to>
    <xdr:sp macro="" textlink="">
      <xdr:nvSpPr>
        <xdr:cNvPr id="89" name="楕円 88"/>
        <xdr:cNvSpPr/>
      </xdr:nvSpPr>
      <xdr:spPr>
        <a:xfrm>
          <a:off x="3048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物件費は、</a:t>
          </a:r>
          <a:r>
            <a:rPr lang="ja-JP" altLang="en-US" sz="1400" b="0" i="0" baseline="0">
              <a:solidFill>
                <a:schemeClr val="dk1"/>
              </a:solidFill>
              <a:effectLst/>
              <a:latin typeface="+mn-lt"/>
              <a:ea typeface="+mn-ea"/>
              <a:cs typeface="+mn-cs"/>
            </a:rPr>
            <a:t>学校ネットワークシステム運用経費</a:t>
          </a:r>
          <a:r>
            <a:rPr lang="ja-JP" altLang="ja-JP" sz="1400" b="0" i="0" baseline="0">
              <a:solidFill>
                <a:schemeClr val="dk1"/>
              </a:solidFill>
              <a:effectLst/>
              <a:latin typeface="+mn-lt"/>
              <a:ea typeface="+mn-ea"/>
              <a:cs typeface="+mn-cs"/>
            </a:rPr>
            <a:t>等の増により、経常的経費充当一般財源が前年度に比べ</a:t>
          </a:r>
          <a:r>
            <a:rPr lang="en-US" altLang="ja-JP" sz="1400" b="0" i="0" baseline="0">
              <a:solidFill>
                <a:schemeClr val="dk1"/>
              </a:solidFill>
              <a:effectLst/>
              <a:latin typeface="+mn-lt"/>
              <a:ea typeface="+mn-ea"/>
              <a:cs typeface="+mn-cs"/>
            </a:rPr>
            <a:t>4.3</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7</a:t>
          </a:r>
          <a:r>
            <a:rPr lang="ja-JP" altLang="ja-JP" sz="1400" b="0" i="0" baseline="0">
              <a:solidFill>
                <a:schemeClr val="dk1"/>
              </a:solidFill>
              <a:effectLst/>
              <a:latin typeface="+mn-lt"/>
              <a:ea typeface="+mn-ea"/>
              <a:cs typeface="+mn-cs"/>
            </a:rPr>
            <a:t>億円）の増となった。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依然として類似団体より高い状況が続いているため、必要な見直しを行っていく。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86179</xdr:rowOff>
    </xdr:to>
    <xdr:cxnSp macro="">
      <xdr:nvCxnSpPr>
        <xdr:cNvPr id="129" name="直線コネクタ 128"/>
        <xdr:cNvCxnSpPr/>
      </xdr:nvCxnSpPr>
      <xdr:spPr>
        <a:xfrm>
          <a:off x="15671800" y="24946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148771</xdr:rowOff>
    </xdr:to>
    <xdr:cxnSp macro="">
      <xdr:nvCxnSpPr>
        <xdr:cNvPr id="132" name="直線コネクタ 131"/>
        <xdr:cNvCxnSpPr/>
      </xdr:nvCxnSpPr>
      <xdr:spPr>
        <a:xfrm flipV="1">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75293</xdr:rowOff>
    </xdr:to>
    <xdr:cxnSp macro="">
      <xdr:nvCxnSpPr>
        <xdr:cNvPr id="135" name="直線コネクタ 134"/>
        <xdr:cNvCxnSpPr/>
      </xdr:nvCxnSpPr>
      <xdr:spPr>
        <a:xfrm flipV="1">
          <a:off x="13893800" y="25490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75293</xdr:rowOff>
    </xdr:to>
    <xdr:cxnSp macro="">
      <xdr:nvCxnSpPr>
        <xdr:cNvPr id="138" name="直線コネクタ 137"/>
        <xdr:cNvCxnSpPr/>
      </xdr:nvCxnSpPr>
      <xdr:spPr>
        <a:xfrm>
          <a:off x="13004800" y="255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7456</xdr:rowOff>
    </xdr:from>
    <xdr:ext cx="762000" cy="259045"/>
    <xdr:sp macro="" textlink="">
      <xdr:nvSpPr>
        <xdr:cNvPr id="149" name="物件費該当値テキスト"/>
        <xdr:cNvSpPr txBox="1"/>
      </xdr:nvSpPr>
      <xdr:spPr>
        <a:xfrm>
          <a:off x="165989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12898</xdr:rowOff>
    </xdr:from>
    <xdr:ext cx="762000" cy="259045"/>
    <xdr:sp macro="" textlink="">
      <xdr:nvSpPr>
        <xdr:cNvPr id="153" name="テキスト ボックス 152"/>
        <xdr:cNvSpPr txBox="1"/>
      </xdr:nvSpPr>
      <xdr:spPr>
        <a:xfrm>
          <a:off x="14401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110870</xdr:rowOff>
    </xdr:from>
    <xdr:ext cx="762000" cy="259045"/>
    <xdr:sp macro="" textlink="">
      <xdr:nvSpPr>
        <xdr:cNvPr id="155" name="テキスト ボックス 154"/>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23784</xdr:rowOff>
    </xdr:from>
    <xdr:ext cx="762000" cy="259045"/>
    <xdr:sp macro="" textlink="">
      <xdr:nvSpPr>
        <xdr:cNvPr id="157" name="テキスト ボックス 156"/>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扶助費は、私立保育所保育委託費</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の増が</a:t>
          </a:r>
          <a:r>
            <a:rPr lang="ja-JP" altLang="en-US" sz="1400" b="0" i="0" baseline="0">
              <a:solidFill>
                <a:schemeClr val="dk1"/>
              </a:solidFill>
              <a:effectLst/>
              <a:latin typeface="+mn-lt"/>
              <a:ea typeface="+mn-ea"/>
              <a:cs typeface="+mn-cs"/>
            </a:rPr>
            <a:t>あるものの</a:t>
          </a:r>
          <a:r>
            <a:rPr lang="ja-JP" altLang="ja-JP" sz="1400" b="0" i="0" baseline="0">
              <a:solidFill>
                <a:schemeClr val="dk1"/>
              </a:solidFill>
              <a:effectLst/>
              <a:latin typeface="+mn-lt"/>
              <a:ea typeface="+mn-ea"/>
              <a:cs typeface="+mn-cs"/>
            </a:rPr>
            <a:t>、経常的経費充当一般財源</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前年度に比べ</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7</a:t>
          </a:r>
          <a:r>
            <a:rPr lang="ja-JP" altLang="ja-JP" sz="1400" b="0" i="0" baseline="0">
              <a:solidFill>
                <a:schemeClr val="dk1"/>
              </a:solidFill>
              <a:effectLst/>
              <a:latin typeface="+mn-lt"/>
              <a:ea typeface="+mn-ea"/>
              <a:cs typeface="+mn-cs"/>
            </a:rPr>
            <a:t>億円）の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　類似団体と比較して同等にはなっているが、受給の適正化など、必要に応じて見直しを行っていく。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42635</xdr:rowOff>
    </xdr:to>
    <xdr:cxnSp macro="">
      <xdr:nvCxnSpPr>
        <xdr:cNvPr id="192" name="直線コネクタ 191"/>
        <xdr:cNvCxnSpPr/>
      </xdr:nvCxnSpPr>
      <xdr:spPr>
        <a:xfrm flipV="1">
          <a:off x="3987800" y="10125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64407</xdr:rowOff>
    </xdr:to>
    <xdr:cxnSp macro="">
      <xdr:nvCxnSpPr>
        <xdr:cNvPr id="195" name="直線コネクタ 194"/>
        <xdr:cNvCxnSpPr/>
      </xdr:nvCxnSpPr>
      <xdr:spPr>
        <a:xfrm flipV="1">
          <a:off x="3098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59</xdr:row>
      <xdr:rowOff>129722</xdr:rowOff>
    </xdr:to>
    <xdr:cxnSp macro="">
      <xdr:nvCxnSpPr>
        <xdr:cNvPr id="198" name="直線コネクタ 197"/>
        <xdr:cNvCxnSpPr/>
      </xdr:nvCxnSpPr>
      <xdr:spPr>
        <a:xfrm flipV="1">
          <a:off x="2209800" y="10179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9978</xdr:rowOff>
    </xdr:from>
    <xdr:to>
      <xdr:col>11</xdr:col>
      <xdr:colOff>9525</xdr:colOff>
      <xdr:row>59</xdr:row>
      <xdr:rowOff>129722</xdr:rowOff>
    </xdr:to>
    <xdr:cxnSp macro="">
      <xdr:nvCxnSpPr>
        <xdr:cNvPr id="201" name="直線コネクタ 200"/>
        <xdr:cNvCxnSpPr/>
      </xdr:nvCxnSpPr>
      <xdr:spPr>
        <a:xfrm>
          <a:off x="1320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11" name="楕円 210"/>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147155</xdr:rowOff>
    </xdr:from>
    <xdr:ext cx="762000" cy="259045"/>
    <xdr:sp macro="" textlink="">
      <xdr:nvSpPr>
        <xdr:cNvPr id="212" name="扶助費該当値テキスト"/>
        <xdr:cNvSpPr txBox="1"/>
      </xdr:nvSpPr>
      <xdr:spPr>
        <a:xfrm>
          <a:off x="49149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13" name="楕円 212"/>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14" name="テキスト ボックス 213"/>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13607</xdr:rowOff>
    </xdr:from>
    <xdr:to>
      <xdr:col>15</xdr:col>
      <xdr:colOff>149225</xdr:colOff>
      <xdr:row>59</xdr:row>
      <xdr:rowOff>115207</xdr:rowOff>
    </xdr:to>
    <xdr:sp macro="" textlink="">
      <xdr:nvSpPr>
        <xdr:cNvPr id="215" name="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7" name="楕円 216"/>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8" name="テキスト ボックス 217"/>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130628</xdr:rowOff>
    </xdr:from>
    <xdr:to>
      <xdr:col>6</xdr:col>
      <xdr:colOff>171450</xdr:colOff>
      <xdr:row>59</xdr:row>
      <xdr:rowOff>60778</xdr:rowOff>
    </xdr:to>
    <xdr:sp macro="" textlink="">
      <xdr:nvSpPr>
        <xdr:cNvPr id="219" name="楕円 218"/>
        <xdr:cNvSpPr/>
      </xdr:nvSpPr>
      <xdr:spPr>
        <a:xfrm>
          <a:off x="1270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45555</xdr:rowOff>
    </xdr:from>
    <xdr:ext cx="762000" cy="259045"/>
    <xdr:sp macro="" textlink="">
      <xdr:nvSpPr>
        <xdr:cNvPr id="220" name="テキスト ボックス 219"/>
        <xdr:cNvSpPr txBox="1"/>
      </xdr:nvSpPr>
      <xdr:spPr>
        <a:xfrm>
          <a:off x="939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その他の経費は、主に他会計繰出金の増などがあったが、経常収支比率が前年度と同等であった。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類似団体より高い状況が続いているため、必要な見直しを行い、普通会計の負担軽減等を図っていく。</a:t>
          </a:r>
          <a:endParaRPr lang="ja-JP" altLang="ja-JP" sz="18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50800</xdr:rowOff>
    </xdr:to>
    <xdr:cxnSp macro="">
      <xdr:nvCxnSpPr>
        <xdr:cNvPr id="253" name="直線コネクタ 252"/>
        <xdr:cNvCxnSpPr/>
      </xdr:nvCxnSpPr>
      <xdr:spPr>
        <a:xfrm>
          <a:off x="15671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6" name="直線コネクタ 255"/>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57</xdr:row>
      <xdr:rowOff>165100</xdr:rowOff>
    </xdr:to>
    <xdr:cxnSp macro="">
      <xdr:nvCxnSpPr>
        <xdr:cNvPr id="259" name="直線コネクタ 258"/>
        <xdr:cNvCxnSpPr/>
      </xdr:nvCxnSpPr>
      <xdr:spPr>
        <a:xfrm>
          <a:off x="13893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165100</xdr:rowOff>
    </xdr:to>
    <xdr:cxnSp macro="">
      <xdr:nvCxnSpPr>
        <xdr:cNvPr id="262" name="直線コネクタ 261"/>
        <xdr:cNvCxnSpPr/>
      </xdr:nvCxnSpPr>
      <xdr:spPr>
        <a:xfrm>
          <a:off x="13004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5" name="テキスト ボックス 274"/>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7" name="テキスト ボックス 276"/>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補助費等は、</a:t>
          </a:r>
          <a:r>
            <a:rPr kumimoji="1" lang="ja-JP" altLang="en-US" sz="1400" b="0" i="0" baseline="0">
              <a:solidFill>
                <a:schemeClr val="dk1"/>
              </a:solidFill>
              <a:effectLst/>
              <a:latin typeface="+mn-lt"/>
              <a:ea typeface="+mn-ea"/>
              <a:cs typeface="+mn-cs"/>
            </a:rPr>
            <a:t>私立幼稚園園児補助者負担軽減補助事業等の減があり、</a:t>
          </a:r>
          <a:r>
            <a:rPr lang="ja-JP" altLang="ja-JP" sz="1400" b="0" i="0" baseline="0">
              <a:solidFill>
                <a:schemeClr val="dk1"/>
              </a:solidFill>
              <a:effectLst/>
              <a:latin typeface="+mn-lt"/>
              <a:ea typeface="+mn-ea"/>
              <a:cs typeface="+mn-cs"/>
            </a:rPr>
            <a:t>経常的経費充当一般財源</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前年度に比べ</a:t>
          </a:r>
          <a:r>
            <a:rPr lang="en-US" altLang="ja-JP" sz="1400" b="0" i="0" baseline="0">
              <a:solidFill>
                <a:schemeClr val="dk1"/>
              </a:solidFill>
              <a:effectLst/>
              <a:latin typeface="+mn-lt"/>
              <a:ea typeface="+mn-ea"/>
              <a:cs typeface="+mn-cs"/>
            </a:rPr>
            <a:t>3.7</a:t>
          </a:r>
          <a:r>
            <a:rPr lang="ja-JP" altLang="ja-JP" sz="1400" b="0" i="0" baseline="0">
              <a:solidFill>
                <a:schemeClr val="dk1"/>
              </a:solidFill>
              <a:effectLst/>
              <a:latin typeface="+mn-lt"/>
              <a:ea typeface="+mn-ea"/>
              <a:cs typeface="+mn-cs"/>
            </a:rPr>
            <a:t>％（約</a:t>
          </a:r>
          <a:r>
            <a:rPr lang="en-US" altLang="ja-JP" sz="1400" b="0" i="0" baseline="0">
              <a:solidFill>
                <a:schemeClr val="dk1"/>
              </a:solidFill>
              <a:effectLst/>
              <a:latin typeface="+mn-lt"/>
              <a:ea typeface="+mn-ea"/>
              <a:cs typeface="+mn-cs"/>
            </a:rPr>
            <a:t>1.2</a:t>
          </a:r>
          <a:r>
            <a:rPr lang="ja-JP" altLang="ja-JP" sz="1400" b="0" i="0" baseline="0">
              <a:solidFill>
                <a:schemeClr val="dk1"/>
              </a:solidFill>
              <a:effectLst/>
              <a:latin typeface="+mn-lt"/>
              <a:ea typeface="+mn-ea"/>
              <a:cs typeface="+mn-cs"/>
            </a:rPr>
            <a:t>億円）の</a:t>
          </a:r>
          <a:r>
            <a:rPr lang="ja-JP" altLang="en-US" sz="1400" b="0" i="0" baseline="0">
              <a:solidFill>
                <a:schemeClr val="dk1"/>
              </a:solidFill>
              <a:effectLst/>
              <a:latin typeface="+mn-lt"/>
              <a:ea typeface="+mn-ea"/>
              <a:cs typeface="+mn-cs"/>
            </a:rPr>
            <a:t>減</a:t>
          </a:r>
          <a:r>
            <a:rPr lang="ja-JP" altLang="ja-JP" sz="1400" b="0" i="0" baseline="0">
              <a:solidFill>
                <a:schemeClr val="dk1"/>
              </a:solidFill>
              <a:effectLst/>
              <a:latin typeface="+mn-lt"/>
              <a:ea typeface="+mn-ea"/>
              <a:cs typeface="+mn-cs"/>
            </a:rPr>
            <a:t>となった</a:t>
          </a:r>
          <a:r>
            <a:rPr kumimoji="1"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類似団体と比較しても同等となっているが、</a:t>
          </a:r>
          <a:r>
            <a:rPr kumimoji="1" lang="ja-JP" altLang="ja-JP" sz="1400" b="0" i="0" baseline="0">
              <a:solidFill>
                <a:schemeClr val="dk1"/>
              </a:solidFill>
              <a:effectLst/>
              <a:latin typeface="+mn-lt"/>
              <a:ea typeface="+mn-ea"/>
              <a:cs typeface="+mn-cs"/>
            </a:rPr>
            <a:t>引き続き補助事業の見直しを進めていく。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88900</xdr:rowOff>
    </xdr:to>
    <xdr:cxnSp macro="">
      <xdr:nvCxnSpPr>
        <xdr:cNvPr id="314" name="直線コネクタ 313"/>
        <xdr:cNvCxnSpPr/>
      </xdr:nvCxnSpPr>
      <xdr:spPr>
        <a:xfrm>
          <a:off x="15671800" y="608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127000</xdr:rowOff>
    </xdr:to>
    <xdr:cxnSp macro="">
      <xdr:nvCxnSpPr>
        <xdr:cNvPr id="317" name="直線コネクタ 316"/>
        <xdr:cNvCxnSpPr/>
      </xdr:nvCxnSpPr>
      <xdr:spPr>
        <a:xfrm flipV="1">
          <a:off x="14782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165100</xdr:rowOff>
    </xdr:to>
    <xdr:cxnSp macro="">
      <xdr:nvCxnSpPr>
        <xdr:cNvPr id="320" name="直線コネクタ 319"/>
        <xdr:cNvCxnSpPr/>
      </xdr:nvCxnSpPr>
      <xdr:spPr>
        <a:xfrm flipV="1">
          <a:off x="13893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23" name="直線コネクタ 322"/>
        <xdr:cNvCxnSpPr/>
      </xdr:nvCxnSpPr>
      <xdr:spPr>
        <a:xfrm>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7" name="楕円 336"/>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38" name="テキスト ボックス 337"/>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9" name="楕円 338"/>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40" name="テキスト ボックス 339"/>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公債費は、一般単独事業債等の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により、経常的経費充当一般財源が前年度に比べ</a:t>
          </a:r>
          <a:r>
            <a:rPr lang="en-US" altLang="ja-JP" sz="1300" b="0" i="0" baseline="0">
              <a:solidFill>
                <a:schemeClr val="dk1"/>
              </a:solidFill>
              <a:effectLst/>
              <a:latin typeface="+mn-lt"/>
              <a:ea typeface="+mn-ea"/>
              <a:cs typeface="+mn-cs"/>
            </a:rPr>
            <a:t>9.0</a:t>
          </a:r>
          <a:r>
            <a:rPr lang="ja-JP" altLang="ja-JP" sz="1300" b="0" i="0" baseline="0">
              <a:solidFill>
                <a:schemeClr val="dk1"/>
              </a:solidFill>
              <a:effectLst/>
              <a:latin typeface="+mn-lt"/>
              <a:ea typeface="+mn-ea"/>
              <a:cs typeface="+mn-cs"/>
            </a:rPr>
            <a:t>％（約</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億円）の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a:t>
          </a:r>
          <a:r>
            <a:rPr lang="ja-JP" altLang="en-US" sz="1300" b="0" i="0" baseline="0">
              <a:solidFill>
                <a:schemeClr val="dk1"/>
              </a:solidFill>
              <a:effectLst/>
              <a:latin typeface="+mn-lt"/>
              <a:ea typeface="+mn-ea"/>
              <a:cs typeface="+mn-cs"/>
            </a:rPr>
            <a:t>ており</a:t>
          </a:r>
          <a:r>
            <a:rPr lang="ja-JP" altLang="ja-JP" sz="1300" b="0" i="0" baseline="0">
              <a:solidFill>
                <a:schemeClr val="dk1"/>
              </a:solidFill>
              <a:effectLst/>
              <a:latin typeface="+mn-lt"/>
              <a:ea typeface="+mn-ea"/>
              <a:cs typeface="+mn-cs"/>
            </a:rPr>
            <a:t>、依然として類似団体より高い状況が続いている。</a:t>
          </a:r>
          <a:endParaRPr lang="ja-JP" altLang="ja-JP" sz="1300">
            <a:effectLst/>
          </a:endParaRPr>
        </a:p>
        <a:p>
          <a:pPr rtl="0" eaLnBrk="1" fontAlgn="auto" latinLnBrk="0" hangingPunct="1"/>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引き続き、学校施設の改築などに起債する計画であるが、その際は、財政基盤の確立に配慮した起債となるよう努めることとしている。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110671</xdr:rowOff>
    </xdr:to>
    <xdr:cxnSp macro="">
      <xdr:nvCxnSpPr>
        <xdr:cNvPr id="371" name="直線コネクタ 370"/>
        <xdr:cNvCxnSpPr/>
      </xdr:nvCxnSpPr>
      <xdr:spPr>
        <a:xfrm flipV="1">
          <a:off x="4826000" y="12487728"/>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82748</xdr:rowOff>
    </xdr:from>
    <xdr:ext cx="762000" cy="259045"/>
    <xdr:sp macro="" textlink="">
      <xdr:nvSpPr>
        <xdr:cNvPr id="372" name="公債費最小値テキスト"/>
        <xdr:cNvSpPr txBox="1"/>
      </xdr:nvSpPr>
      <xdr:spPr>
        <a:xfrm>
          <a:off x="4914900" y="1379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110671</xdr:rowOff>
    </xdr:from>
    <xdr:to>
      <xdr:col>24</xdr:col>
      <xdr:colOff>114300</xdr:colOff>
      <xdr:row>80</xdr:row>
      <xdr:rowOff>110671</xdr:rowOff>
    </xdr:to>
    <xdr:cxnSp macro="">
      <xdr:nvCxnSpPr>
        <xdr:cNvPr id="373" name="直線コネクタ 372"/>
        <xdr:cNvCxnSpPr/>
      </xdr:nvCxnSpPr>
      <xdr:spPr>
        <a:xfrm>
          <a:off x="4737100" y="138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4"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5" name="直線コネクタ 374"/>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151493</xdr:rowOff>
    </xdr:to>
    <xdr:cxnSp macro="">
      <xdr:nvCxnSpPr>
        <xdr:cNvPr id="376" name="直線コネクタ 375"/>
        <xdr:cNvCxnSpPr/>
      </xdr:nvCxnSpPr>
      <xdr:spPr>
        <a:xfrm>
          <a:off x="3987800" y="13565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7"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8" name="フローチャート: 判断 377"/>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20864</xdr:rowOff>
    </xdr:from>
    <xdr:to>
      <xdr:col>19</xdr:col>
      <xdr:colOff>187325</xdr:colOff>
      <xdr:row>79</xdr:row>
      <xdr:rowOff>118836</xdr:rowOff>
    </xdr:to>
    <xdr:cxnSp macro="">
      <xdr:nvCxnSpPr>
        <xdr:cNvPr id="379" name="直線コネクタ 378"/>
        <xdr:cNvCxnSpPr/>
      </xdr:nvCxnSpPr>
      <xdr:spPr>
        <a:xfrm flipV="1">
          <a:off x="3098800" y="13565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92529</xdr:rowOff>
    </xdr:from>
    <xdr:to>
      <xdr:col>20</xdr:col>
      <xdr:colOff>38100</xdr:colOff>
      <xdr:row>77</xdr:row>
      <xdr:rowOff>22679</xdr:rowOff>
    </xdr:to>
    <xdr:sp macro="" textlink="">
      <xdr:nvSpPr>
        <xdr:cNvPr id="380" name="フローチャート: 判断 379"/>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81" name="テキスト ボックス 380"/>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12700</xdr:rowOff>
    </xdr:to>
    <xdr:cxnSp macro="">
      <xdr:nvCxnSpPr>
        <xdr:cNvPr id="382" name="直線コネクタ 381"/>
        <xdr:cNvCxnSpPr/>
      </xdr:nvCxnSpPr>
      <xdr:spPr>
        <a:xfrm flipV="1">
          <a:off x="2209800" y="1366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83" name="フローチャート: 判断 382"/>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84" name="テキスト ボックス 38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82</xdr:row>
      <xdr:rowOff>61686</xdr:rowOff>
    </xdr:to>
    <xdr:cxnSp macro="">
      <xdr:nvCxnSpPr>
        <xdr:cNvPr id="385" name="直線コネクタ 384"/>
        <xdr:cNvCxnSpPr/>
      </xdr:nvCxnSpPr>
      <xdr:spPr>
        <a:xfrm flipV="1">
          <a:off x="1320800" y="13728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6" name="フローチャート: 判断 385"/>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7" name="テキスト ボックス 386"/>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8" name="フローチャート: 判断 387"/>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9" name="テキスト ボックス 388"/>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95" name="楕円 394"/>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6" name="公債費該当値テキスト"/>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7" name="楕円 396"/>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8" name="テキスト ボックス 397"/>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9" name="楕円 398"/>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0" name="テキスト ボックス 399"/>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1" name="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403" name="楕円 402"/>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404" name="テキスト ボックス 403"/>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公債費を除いた経常収支比率は、</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ポイントの</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となった。歳入において</a:t>
          </a:r>
          <a:r>
            <a:rPr lang="ja-JP" altLang="ja-JP" sz="1400" b="0" i="0" baseline="0">
              <a:solidFill>
                <a:schemeClr val="dk1"/>
              </a:solidFill>
              <a:effectLst/>
              <a:latin typeface="+mn-lt"/>
              <a:ea typeface="+mn-ea"/>
              <a:cs typeface="+mn-cs"/>
            </a:rPr>
            <a:t>、財政調整交付金の普通交付金が</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したことが要因となっている。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今後も行財政改革をこれまで以上に推進していくことにより経常収支比率のさらなる改善に努めていく。</a:t>
          </a:r>
          <a:endParaRPr lang="ja-JP" altLang="ja-JP" sz="18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75293</xdr:rowOff>
    </xdr:from>
    <xdr:to>
      <xdr:col>82</xdr:col>
      <xdr:colOff>107950</xdr:colOff>
      <xdr:row>77</xdr:row>
      <xdr:rowOff>26307</xdr:rowOff>
    </xdr:to>
    <xdr:cxnSp macro="">
      <xdr:nvCxnSpPr>
        <xdr:cNvPr id="439" name="直線コネクタ 438"/>
        <xdr:cNvCxnSpPr/>
      </xdr:nvCxnSpPr>
      <xdr:spPr>
        <a:xfrm>
          <a:off x="15671800" y="129340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40"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76</xdr:row>
      <xdr:rowOff>121557</xdr:rowOff>
    </xdr:to>
    <xdr:cxnSp macro="">
      <xdr:nvCxnSpPr>
        <xdr:cNvPr id="442" name="直線コネクタ 441"/>
        <xdr:cNvCxnSpPr/>
      </xdr:nvCxnSpPr>
      <xdr:spPr>
        <a:xfrm flipV="1">
          <a:off x="14782800" y="12934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4" name="テキスト ボックス 443"/>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78</xdr:row>
      <xdr:rowOff>72571</xdr:rowOff>
    </xdr:to>
    <xdr:cxnSp macro="">
      <xdr:nvCxnSpPr>
        <xdr:cNvPr id="445" name="直線コネクタ 444"/>
        <xdr:cNvCxnSpPr/>
      </xdr:nvCxnSpPr>
      <xdr:spPr>
        <a:xfrm flipV="1">
          <a:off x="13893800" y="131517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78</xdr:row>
      <xdr:rowOff>72571</xdr:rowOff>
    </xdr:to>
    <xdr:cxnSp macro="">
      <xdr:nvCxnSpPr>
        <xdr:cNvPr id="448" name="直線コネクタ 447"/>
        <xdr:cNvCxnSpPr/>
      </xdr:nvCxnSpPr>
      <xdr:spPr>
        <a:xfrm>
          <a:off x="13004800" y="131735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0" name="テキスト ボックス 44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2" name="テキスト ボックス 451"/>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24493</xdr:rowOff>
    </xdr:from>
    <xdr:to>
      <xdr:col>78</xdr:col>
      <xdr:colOff>120650</xdr:colOff>
      <xdr:row>75</xdr:row>
      <xdr:rowOff>126093</xdr:rowOff>
    </xdr:to>
    <xdr:sp macro="" textlink="">
      <xdr:nvSpPr>
        <xdr:cNvPr id="460" name="楕円 459"/>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136270</xdr:rowOff>
    </xdr:from>
    <xdr:ext cx="736600" cy="259045"/>
    <xdr:sp macro="" textlink="">
      <xdr:nvSpPr>
        <xdr:cNvPr id="461" name="テキスト ボックス 460"/>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62" name="楕円 461"/>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157134</xdr:rowOff>
    </xdr:from>
    <xdr:ext cx="762000" cy="259045"/>
    <xdr:sp macro="" textlink="">
      <xdr:nvSpPr>
        <xdr:cNvPr id="463" name="テキスト ボックス 462"/>
        <xdr:cNvSpPr txBox="1"/>
      </xdr:nvSpPr>
      <xdr:spPr>
        <a:xfrm>
          <a:off x="14401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64" name="楕円 463"/>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65" name="テキスト ボックス 464"/>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66" name="楕円 465"/>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7456</xdr:rowOff>
    </xdr:from>
    <xdr:ext cx="762000" cy="259045"/>
    <xdr:sp macro="" textlink="">
      <xdr:nvSpPr>
        <xdr:cNvPr id="467" name="テキスト ボックス 466"/>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55535</xdr:rowOff>
    </xdr:from>
    <xdr:to>
      <xdr:col>29</xdr:col>
      <xdr:colOff>127000</xdr:colOff>
      <xdr:row>18</xdr:row>
      <xdr:rowOff>69513</xdr:rowOff>
    </xdr:to>
    <xdr:cxnSp macro="">
      <xdr:nvCxnSpPr>
        <xdr:cNvPr id="52" name="直線コネクタ 51"/>
        <xdr:cNvCxnSpPr/>
      </xdr:nvCxnSpPr>
      <xdr:spPr bwMode="auto">
        <a:xfrm flipV="1">
          <a:off x="5003800" y="3189260"/>
          <a:ext cx="647700" cy="1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40313</xdr:rowOff>
    </xdr:from>
    <xdr:ext cx="762000" cy="259045"/>
    <xdr:sp macro="" textlink="">
      <xdr:nvSpPr>
        <xdr:cNvPr id="53" name="人口1人当たり決算額の推移平均値テキスト130"/>
        <xdr:cNvSpPr txBox="1"/>
      </xdr:nvSpPr>
      <xdr:spPr>
        <a:xfrm>
          <a:off x="5740400" y="3174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60466</xdr:rowOff>
    </xdr:from>
    <xdr:to>
      <xdr:col>26</xdr:col>
      <xdr:colOff>50800</xdr:colOff>
      <xdr:row>18</xdr:row>
      <xdr:rowOff>69513</xdr:rowOff>
    </xdr:to>
    <xdr:cxnSp macro="">
      <xdr:nvCxnSpPr>
        <xdr:cNvPr id="55" name="直線コネクタ 54"/>
        <xdr:cNvCxnSpPr/>
      </xdr:nvCxnSpPr>
      <xdr:spPr bwMode="auto">
        <a:xfrm>
          <a:off x="4305300" y="3194191"/>
          <a:ext cx="698500" cy="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42973</xdr:rowOff>
    </xdr:from>
    <xdr:to>
      <xdr:col>22</xdr:col>
      <xdr:colOff>114300</xdr:colOff>
      <xdr:row>18</xdr:row>
      <xdr:rowOff>60466</xdr:rowOff>
    </xdr:to>
    <xdr:cxnSp macro="">
      <xdr:nvCxnSpPr>
        <xdr:cNvPr id="58" name="直線コネクタ 57"/>
        <xdr:cNvCxnSpPr/>
      </xdr:nvCxnSpPr>
      <xdr:spPr bwMode="auto">
        <a:xfrm>
          <a:off x="3606800" y="3176698"/>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30498</xdr:rowOff>
    </xdr:from>
    <xdr:to>
      <xdr:col>18</xdr:col>
      <xdr:colOff>177800</xdr:colOff>
      <xdr:row>18</xdr:row>
      <xdr:rowOff>42973</xdr:rowOff>
    </xdr:to>
    <xdr:cxnSp macro="">
      <xdr:nvCxnSpPr>
        <xdr:cNvPr id="61" name="直線コネクタ 60"/>
        <xdr:cNvCxnSpPr/>
      </xdr:nvCxnSpPr>
      <xdr:spPr bwMode="auto">
        <a:xfrm>
          <a:off x="2908300" y="3164223"/>
          <a:ext cx="6985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4735</xdr:rowOff>
    </xdr:from>
    <xdr:to>
      <xdr:col>29</xdr:col>
      <xdr:colOff>177800</xdr:colOff>
      <xdr:row>18</xdr:row>
      <xdr:rowOff>106335</xdr:rowOff>
    </xdr:to>
    <xdr:sp macro="" textlink="">
      <xdr:nvSpPr>
        <xdr:cNvPr id="71" name="楕円 70"/>
        <xdr:cNvSpPr/>
      </xdr:nvSpPr>
      <xdr:spPr bwMode="auto">
        <a:xfrm>
          <a:off x="5600700" y="3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21262</xdr:rowOff>
    </xdr:from>
    <xdr:ext cx="762000" cy="259045"/>
    <xdr:sp macro="" textlink="">
      <xdr:nvSpPr>
        <xdr:cNvPr id="72" name="人口1人当たり決算額の推移該当値テキスト130"/>
        <xdr:cNvSpPr txBox="1"/>
      </xdr:nvSpPr>
      <xdr:spPr>
        <a:xfrm>
          <a:off x="5740400" y="298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18713</xdr:rowOff>
    </xdr:from>
    <xdr:to>
      <xdr:col>26</xdr:col>
      <xdr:colOff>101600</xdr:colOff>
      <xdr:row>18</xdr:row>
      <xdr:rowOff>120313</xdr:rowOff>
    </xdr:to>
    <xdr:sp macro="" textlink="">
      <xdr:nvSpPr>
        <xdr:cNvPr id="73" name="楕円 72"/>
        <xdr:cNvSpPr/>
      </xdr:nvSpPr>
      <xdr:spPr bwMode="auto">
        <a:xfrm>
          <a:off x="4953000" y="31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130490</xdr:rowOff>
    </xdr:from>
    <xdr:ext cx="736600" cy="259045"/>
    <xdr:sp macro="" textlink="">
      <xdr:nvSpPr>
        <xdr:cNvPr id="74" name="テキスト ボックス 73"/>
        <xdr:cNvSpPr txBox="1"/>
      </xdr:nvSpPr>
      <xdr:spPr>
        <a:xfrm>
          <a:off x="4622800" y="292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9666</xdr:rowOff>
    </xdr:from>
    <xdr:to>
      <xdr:col>22</xdr:col>
      <xdr:colOff>165100</xdr:colOff>
      <xdr:row>18</xdr:row>
      <xdr:rowOff>111266</xdr:rowOff>
    </xdr:to>
    <xdr:sp macro="" textlink="">
      <xdr:nvSpPr>
        <xdr:cNvPr id="75" name="楕円 74"/>
        <xdr:cNvSpPr/>
      </xdr:nvSpPr>
      <xdr:spPr bwMode="auto">
        <a:xfrm>
          <a:off x="42545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121443</xdr:rowOff>
    </xdr:from>
    <xdr:ext cx="762000" cy="259045"/>
    <xdr:sp macro="" textlink="">
      <xdr:nvSpPr>
        <xdr:cNvPr id="76" name="テキスト ボックス 75"/>
        <xdr:cNvSpPr txBox="1"/>
      </xdr:nvSpPr>
      <xdr:spPr>
        <a:xfrm>
          <a:off x="3924300" y="291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163623</xdr:rowOff>
    </xdr:from>
    <xdr:to>
      <xdr:col>19</xdr:col>
      <xdr:colOff>38100</xdr:colOff>
      <xdr:row>18</xdr:row>
      <xdr:rowOff>93773</xdr:rowOff>
    </xdr:to>
    <xdr:sp macro="" textlink="">
      <xdr:nvSpPr>
        <xdr:cNvPr id="77" name="楕円 76"/>
        <xdr:cNvSpPr/>
      </xdr:nvSpPr>
      <xdr:spPr bwMode="auto">
        <a:xfrm>
          <a:off x="35560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103950</xdr:rowOff>
    </xdr:from>
    <xdr:ext cx="762000" cy="259045"/>
    <xdr:sp macro="" textlink="">
      <xdr:nvSpPr>
        <xdr:cNvPr id="78" name="テキスト ボックス 77"/>
        <xdr:cNvSpPr txBox="1"/>
      </xdr:nvSpPr>
      <xdr:spPr>
        <a:xfrm>
          <a:off x="3225800" y="28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151148</xdr:rowOff>
    </xdr:from>
    <xdr:to>
      <xdr:col>15</xdr:col>
      <xdr:colOff>101600</xdr:colOff>
      <xdr:row>18</xdr:row>
      <xdr:rowOff>81298</xdr:rowOff>
    </xdr:to>
    <xdr:sp macro="" textlink="">
      <xdr:nvSpPr>
        <xdr:cNvPr id="79" name="楕円 78"/>
        <xdr:cNvSpPr/>
      </xdr:nvSpPr>
      <xdr:spPr bwMode="auto">
        <a:xfrm>
          <a:off x="28575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91475</xdr:rowOff>
    </xdr:from>
    <xdr:ext cx="762000" cy="259045"/>
    <xdr:sp macro="" textlink="">
      <xdr:nvSpPr>
        <xdr:cNvPr id="80" name="テキスト ボックス 79"/>
        <xdr:cNvSpPr txBox="1"/>
      </xdr:nvSpPr>
      <xdr:spPr>
        <a:xfrm>
          <a:off x="2527300" y="288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27025</xdr:rowOff>
    </xdr:from>
    <xdr:to>
      <xdr:col>29</xdr:col>
      <xdr:colOff>127000</xdr:colOff>
      <xdr:row>35</xdr:row>
      <xdr:rowOff>72517</xdr:rowOff>
    </xdr:to>
    <xdr:cxnSp macro="">
      <xdr:nvCxnSpPr>
        <xdr:cNvPr id="111" name="直線コネクタ 110"/>
        <xdr:cNvCxnSpPr/>
      </xdr:nvCxnSpPr>
      <xdr:spPr bwMode="auto">
        <a:xfrm>
          <a:off x="5003800" y="6637375"/>
          <a:ext cx="6477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342265</xdr:rowOff>
    </xdr:from>
    <xdr:to>
      <xdr:col>26</xdr:col>
      <xdr:colOff>50800</xdr:colOff>
      <xdr:row>35</xdr:row>
      <xdr:rowOff>27025</xdr:rowOff>
    </xdr:to>
    <xdr:cxnSp macro="">
      <xdr:nvCxnSpPr>
        <xdr:cNvPr id="114" name="直線コネクタ 113"/>
        <xdr:cNvCxnSpPr/>
      </xdr:nvCxnSpPr>
      <xdr:spPr bwMode="auto">
        <a:xfrm>
          <a:off x="4305300" y="6609715"/>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342265</xdr:rowOff>
    </xdr:from>
    <xdr:to>
      <xdr:col>22</xdr:col>
      <xdr:colOff>114300</xdr:colOff>
      <xdr:row>35</xdr:row>
      <xdr:rowOff>48819</xdr:rowOff>
    </xdr:to>
    <xdr:cxnSp macro="">
      <xdr:nvCxnSpPr>
        <xdr:cNvPr id="117" name="直線コネクタ 116"/>
        <xdr:cNvCxnSpPr/>
      </xdr:nvCxnSpPr>
      <xdr:spPr bwMode="auto">
        <a:xfrm flipV="1">
          <a:off x="3606800" y="6609715"/>
          <a:ext cx="6985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188569</xdr:rowOff>
    </xdr:from>
    <xdr:to>
      <xdr:col>18</xdr:col>
      <xdr:colOff>177800</xdr:colOff>
      <xdr:row>35</xdr:row>
      <xdr:rowOff>48819</xdr:rowOff>
    </xdr:to>
    <xdr:cxnSp macro="">
      <xdr:nvCxnSpPr>
        <xdr:cNvPr id="120" name="直線コネクタ 119"/>
        <xdr:cNvCxnSpPr/>
      </xdr:nvCxnSpPr>
      <xdr:spPr bwMode="auto">
        <a:xfrm>
          <a:off x="2908300" y="6456019"/>
          <a:ext cx="698500" cy="20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21717</xdr:rowOff>
    </xdr:from>
    <xdr:to>
      <xdr:col>29</xdr:col>
      <xdr:colOff>177800</xdr:colOff>
      <xdr:row>35</xdr:row>
      <xdr:rowOff>123317</xdr:rowOff>
    </xdr:to>
    <xdr:sp macro="" textlink="">
      <xdr:nvSpPr>
        <xdr:cNvPr id="130" name="楕円 129"/>
        <xdr:cNvSpPr/>
      </xdr:nvSpPr>
      <xdr:spPr bwMode="auto">
        <a:xfrm>
          <a:off x="5600700" y="663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209694</xdr:rowOff>
    </xdr:from>
    <xdr:ext cx="762000" cy="259045"/>
    <xdr:sp macro="" textlink="">
      <xdr:nvSpPr>
        <xdr:cNvPr id="131" name="人口1人当たり決算額の推移該当値テキスト445"/>
        <xdr:cNvSpPr txBox="1"/>
      </xdr:nvSpPr>
      <xdr:spPr>
        <a:xfrm>
          <a:off x="5740400" y="64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319125</xdr:rowOff>
    </xdr:from>
    <xdr:to>
      <xdr:col>26</xdr:col>
      <xdr:colOff>101600</xdr:colOff>
      <xdr:row>35</xdr:row>
      <xdr:rowOff>77825</xdr:rowOff>
    </xdr:to>
    <xdr:sp macro="" textlink="">
      <xdr:nvSpPr>
        <xdr:cNvPr id="132" name="楕円 131"/>
        <xdr:cNvSpPr/>
      </xdr:nvSpPr>
      <xdr:spPr bwMode="auto">
        <a:xfrm>
          <a:off x="4953000" y="65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88002</xdr:rowOff>
    </xdr:from>
    <xdr:ext cx="736600" cy="259045"/>
    <xdr:sp macro="" textlink="">
      <xdr:nvSpPr>
        <xdr:cNvPr id="133" name="テキスト ボックス 132"/>
        <xdr:cNvSpPr txBox="1"/>
      </xdr:nvSpPr>
      <xdr:spPr>
        <a:xfrm>
          <a:off x="4622800" y="635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291465</xdr:rowOff>
    </xdr:from>
    <xdr:to>
      <xdr:col>22</xdr:col>
      <xdr:colOff>165100</xdr:colOff>
      <xdr:row>35</xdr:row>
      <xdr:rowOff>50165</xdr:rowOff>
    </xdr:to>
    <xdr:sp macro="" textlink="">
      <xdr:nvSpPr>
        <xdr:cNvPr id="134" name="楕円 133"/>
        <xdr:cNvSpPr/>
      </xdr:nvSpPr>
      <xdr:spPr bwMode="auto">
        <a:xfrm>
          <a:off x="4254500" y="65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60342</xdr:rowOff>
    </xdr:from>
    <xdr:ext cx="762000" cy="259045"/>
    <xdr:sp macro="" textlink="">
      <xdr:nvSpPr>
        <xdr:cNvPr id="135" name="テキスト ボックス 134"/>
        <xdr:cNvSpPr txBox="1"/>
      </xdr:nvSpPr>
      <xdr:spPr>
        <a:xfrm>
          <a:off x="3924300" y="632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340919</xdr:rowOff>
    </xdr:from>
    <xdr:to>
      <xdr:col>19</xdr:col>
      <xdr:colOff>38100</xdr:colOff>
      <xdr:row>35</xdr:row>
      <xdr:rowOff>99619</xdr:rowOff>
    </xdr:to>
    <xdr:sp macro="" textlink="">
      <xdr:nvSpPr>
        <xdr:cNvPr id="136" name="楕円 135"/>
        <xdr:cNvSpPr/>
      </xdr:nvSpPr>
      <xdr:spPr bwMode="auto">
        <a:xfrm>
          <a:off x="35560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109796</xdr:rowOff>
    </xdr:from>
    <xdr:ext cx="762000" cy="259045"/>
    <xdr:sp macro="" textlink="">
      <xdr:nvSpPr>
        <xdr:cNvPr id="137" name="テキスト ボックス 136"/>
        <xdr:cNvSpPr txBox="1"/>
      </xdr:nvSpPr>
      <xdr:spPr>
        <a:xfrm>
          <a:off x="3225800" y="6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137769</xdr:rowOff>
    </xdr:from>
    <xdr:to>
      <xdr:col>15</xdr:col>
      <xdr:colOff>101600</xdr:colOff>
      <xdr:row>34</xdr:row>
      <xdr:rowOff>239370</xdr:rowOff>
    </xdr:to>
    <xdr:sp macro="" textlink="">
      <xdr:nvSpPr>
        <xdr:cNvPr id="138" name="楕円 137"/>
        <xdr:cNvSpPr/>
      </xdr:nvSpPr>
      <xdr:spPr bwMode="auto">
        <a:xfrm>
          <a:off x="2857500" y="6405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249546</xdr:rowOff>
    </xdr:from>
    <xdr:ext cx="762000" cy="259045"/>
    <xdr:sp macro="" textlink="">
      <xdr:nvSpPr>
        <xdr:cNvPr id="139" name="テキスト ボックス 138"/>
        <xdr:cNvSpPr txBox="1"/>
      </xdr:nvSpPr>
      <xdr:spPr>
        <a:xfrm>
          <a:off x="2527300" y="6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25846</xdr:rowOff>
    </xdr:from>
    <xdr:to>
      <xdr:col>24</xdr:col>
      <xdr:colOff>63500</xdr:colOff>
      <xdr:row>37</xdr:row>
      <xdr:rowOff>56217</xdr:rowOff>
    </xdr:to>
    <xdr:cxnSp macro="">
      <xdr:nvCxnSpPr>
        <xdr:cNvPr id="63" name="直線コネクタ 62"/>
        <xdr:cNvCxnSpPr/>
      </xdr:nvCxnSpPr>
      <xdr:spPr>
        <a:xfrm flipV="1">
          <a:off x="3797300" y="6369496"/>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29961</xdr:rowOff>
    </xdr:from>
    <xdr:to>
      <xdr:col>19</xdr:col>
      <xdr:colOff>177800</xdr:colOff>
      <xdr:row>37</xdr:row>
      <xdr:rowOff>56217</xdr:rowOff>
    </xdr:to>
    <xdr:cxnSp macro="">
      <xdr:nvCxnSpPr>
        <xdr:cNvPr id="66" name="直線コネクタ 65"/>
        <xdr:cNvCxnSpPr/>
      </xdr:nvCxnSpPr>
      <xdr:spPr>
        <a:xfrm>
          <a:off x="2908300" y="6373611"/>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29961</xdr:rowOff>
    </xdr:from>
    <xdr:to>
      <xdr:col>15</xdr:col>
      <xdr:colOff>50800</xdr:colOff>
      <xdr:row>37</xdr:row>
      <xdr:rowOff>36667</xdr:rowOff>
    </xdr:to>
    <xdr:cxnSp macro="">
      <xdr:nvCxnSpPr>
        <xdr:cNvPr id="69" name="直線コネクタ 68"/>
        <xdr:cNvCxnSpPr/>
      </xdr:nvCxnSpPr>
      <xdr:spPr>
        <a:xfrm flipV="1">
          <a:off x="2019300" y="637361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22341</xdr:rowOff>
    </xdr:from>
    <xdr:to>
      <xdr:col>10</xdr:col>
      <xdr:colOff>114300</xdr:colOff>
      <xdr:row>37</xdr:row>
      <xdr:rowOff>36667</xdr:rowOff>
    </xdr:to>
    <xdr:cxnSp macro="">
      <xdr:nvCxnSpPr>
        <xdr:cNvPr id="72" name="直線コネクタ 71"/>
        <xdr:cNvCxnSpPr/>
      </xdr:nvCxnSpPr>
      <xdr:spPr>
        <a:xfrm>
          <a:off x="1130300" y="636599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146496</xdr:rowOff>
    </xdr:from>
    <xdr:to>
      <xdr:col>24</xdr:col>
      <xdr:colOff>114300</xdr:colOff>
      <xdr:row>37</xdr:row>
      <xdr:rowOff>76646</xdr:rowOff>
    </xdr:to>
    <xdr:sp macro="" textlink="">
      <xdr:nvSpPr>
        <xdr:cNvPr id="82" name="楕円 81"/>
        <xdr:cNvSpPr/>
      </xdr:nvSpPr>
      <xdr:spPr>
        <a:xfrm>
          <a:off x="4584700" y="63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169373</xdr:rowOff>
    </xdr:from>
    <xdr:ext cx="534377" cy="259045"/>
    <xdr:sp macro="" textlink="">
      <xdr:nvSpPr>
        <xdr:cNvPr id="83" name="人件費該当値テキスト"/>
        <xdr:cNvSpPr txBox="1"/>
      </xdr:nvSpPr>
      <xdr:spPr>
        <a:xfrm>
          <a:off x="4686300" y="61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5417</xdr:rowOff>
    </xdr:from>
    <xdr:to>
      <xdr:col>20</xdr:col>
      <xdr:colOff>38100</xdr:colOff>
      <xdr:row>37</xdr:row>
      <xdr:rowOff>107017</xdr:rowOff>
    </xdr:to>
    <xdr:sp macro="" textlink="">
      <xdr:nvSpPr>
        <xdr:cNvPr id="84" name="楕円 83"/>
        <xdr:cNvSpPr/>
      </xdr:nvSpPr>
      <xdr:spPr>
        <a:xfrm>
          <a:off x="3746500" y="6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123544</xdr:rowOff>
    </xdr:from>
    <xdr:ext cx="534377" cy="259045"/>
    <xdr:sp macro="" textlink="">
      <xdr:nvSpPr>
        <xdr:cNvPr id="85" name="テキスト ボックス 84"/>
        <xdr:cNvSpPr txBox="1"/>
      </xdr:nvSpPr>
      <xdr:spPr>
        <a:xfrm>
          <a:off x="3530111" y="6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150611</xdr:rowOff>
    </xdr:from>
    <xdr:to>
      <xdr:col>15</xdr:col>
      <xdr:colOff>101600</xdr:colOff>
      <xdr:row>37</xdr:row>
      <xdr:rowOff>80761</xdr:rowOff>
    </xdr:to>
    <xdr:sp macro="" textlink="">
      <xdr:nvSpPr>
        <xdr:cNvPr id="86" name="楕円 85"/>
        <xdr:cNvSpPr/>
      </xdr:nvSpPr>
      <xdr:spPr>
        <a:xfrm>
          <a:off x="28575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97288</xdr:rowOff>
    </xdr:from>
    <xdr:ext cx="534377" cy="259045"/>
    <xdr:sp macro="" textlink="">
      <xdr:nvSpPr>
        <xdr:cNvPr id="87" name="テキスト ボックス 86"/>
        <xdr:cNvSpPr txBox="1"/>
      </xdr:nvSpPr>
      <xdr:spPr>
        <a:xfrm>
          <a:off x="2641111" y="6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157317</xdr:rowOff>
    </xdr:from>
    <xdr:to>
      <xdr:col>10</xdr:col>
      <xdr:colOff>165100</xdr:colOff>
      <xdr:row>37</xdr:row>
      <xdr:rowOff>87467</xdr:rowOff>
    </xdr:to>
    <xdr:sp macro="" textlink="">
      <xdr:nvSpPr>
        <xdr:cNvPr id="88" name="楕円 87"/>
        <xdr:cNvSpPr/>
      </xdr:nvSpPr>
      <xdr:spPr>
        <a:xfrm>
          <a:off x="1968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103994</xdr:rowOff>
    </xdr:from>
    <xdr:ext cx="534377" cy="259045"/>
    <xdr:sp macro="" textlink="">
      <xdr:nvSpPr>
        <xdr:cNvPr id="89" name="テキスト ボックス 88"/>
        <xdr:cNvSpPr txBox="1"/>
      </xdr:nvSpPr>
      <xdr:spPr>
        <a:xfrm>
          <a:off x="1752111" y="61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142991</xdr:rowOff>
    </xdr:from>
    <xdr:to>
      <xdr:col>6</xdr:col>
      <xdr:colOff>38100</xdr:colOff>
      <xdr:row>37</xdr:row>
      <xdr:rowOff>73141</xdr:rowOff>
    </xdr:to>
    <xdr:sp macro="" textlink="">
      <xdr:nvSpPr>
        <xdr:cNvPr id="90" name="楕円 89"/>
        <xdr:cNvSpPr/>
      </xdr:nvSpPr>
      <xdr:spPr>
        <a:xfrm>
          <a:off x="1079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89668</xdr:rowOff>
    </xdr:from>
    <xdr:ext cx="534377" cy="259045"/>
    <xdr:sp macro="" textlink="">
      <xdr:nvSpPr>
        <xdr:cNvPr id="91" name="テキスト ボックス 90"/>
        <xdr:cNvSpPr txBox="1"/>
      </xdr:nvSpPr>
      <xdr:spPr>
        <a:xfrm>
          <a:off x="863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170721</xdr:rowOff>
    </xdr:from>
    <xdr:to>
      <xdr:col>24</xdr:col>
      <xdr:colOff>63500</xdr:colOff>
      <xdr:row>58</xdr:row>
      <xdr:rowOff>27976</xdr:rowOff>
    </xdr:to>
    <xdr:cxnSp macro="">
      <xdr:nvCxnSpPr>
        <xdr:cNvPr id="121" name="直線コネクタ 120"/>
        <xdr:cNvCxnSpPr/>
      </xdr:nvCxnSpPr>
      <xdr:spPr>
        <a:xfrm flipV="1">
          <a:off x="3797300" y="9943371"/>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27976</xdr:rowOff>
    </xdr:from>
    <xdr:to>
      <xdr:col>19</xdr:col>
      <xdr:colOff>177800</xdr:colOff>
      <xdr:row>58</xdr:row>
      <xdr:rowOff>41052</xdr:rowOff>
    </xdr:to>
    <xdr:cxnSp macro="">
      <xdr:nvCxnSpPr>
        <xdr:cNvPr id="124" name="直線コネクタ 123"/>
        <xdr:cNvCxnSpPr/>
      </xdr:nvCxnSpPr>
      <xdr:spPr>
        <a:xfrm flipV="1">
          <a:off x="2908300" y="997207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37752</xdr:rowOff>
    </xdr:from>
    <xdr:to>
      <xdr:col>15</xdr:col>
      <xdr:colOff>50800</xdr:colOff>
      <xdr:row>58</xdr:row>
      <xdr:rowOff>41052</xdr:rowOff>
    </xdr:to>
    <xdr:cxnSp macro="">
      <xdr:nvCxnSpPr>
        <xdr:cNvPr id="127" name="直線コネクタ 126"/>
        <xdr:cNvCxnSpPr/>
      </xdr:nvCxnSpPr>
      <xdr:spPr>
        <a:xfrm>
          <a:off x="2019300" y="9981852"/>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29401</xdr:rowOff>
    </xdr:from>
    <xdr:to>
      <xdr:col>10</xdr:col>
      <xdr:colOff>114300</xdr:colOff>
      <xdr:row>58</xdr:row>
      <xdr:rowOff>37752</xdr:rowOff>
    </xdr:to>
    <xdr:cxnSp macro="">
      <xdr:nvCxnSpPr>
        <xdr:cNvPr id="130" name="直線コネクタ 129"/>
        <xdr:cNvCxnSpPr/>
      </xdr:nvCxnSpPr>
      <xdr:spPr>
        <a:xfrm>
          <a:off x="1130300" y="9973501"/>
          <a:ext cx="889000" cy="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119921</xdr:rowOff>
    </xdr:from>
    <xdr:to>
      <xdr:col>24</xdr:col>
      <xdr:colOff>114300</xdr:colOff>
      <xdr:row>58</xdr:row>
      <xdr:rowOff>50071</xdr:rowOff>
    </xdr:to>
    <xdr:sp macro="" textlink="">
      <xdr:nvSpPr>
        <xdr:cNvPr id="140" name="楕円 139"/>
        <xdr:cNvSpPr/>
      </xdr:nvSpPr>
      <xdr:spPr>
        <a:xfrm>
          <a:off x="4584700" y="98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79298</xdr:rowOff>
    </xdr:from>
    <xdr:ext cx="534377" cy="259045"/>
    <xdr:sp macro="" textlink="">
      <xdr:nvSpPr>
        <xdr:cNvPr id="141" name="物件費該当値テキスト"/>
        <xdr:cNvSpPr txBox="1"/>
      </xdr:nvSpPr>
      <xdr:spPr>
        <a:xfrm>
          <a:off x="4686300" y="96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148626</xdr:rowOff>
    </xdr:from>
    <xdr:to>
      <xdr:col>20</xdr:col>
      <xdr:colOff>38100</xdr:colOff>
      <xdr:row>58</xdr:row>
      <xdr:rowOff>78776</xdr:rowOff>
    </xdr:to>
    <xdr:sp macro="" textlink="">
      <xdr:nvSpPr>
        <xdr:cNvPr id="142" name="楕円 141"/>
        <xdr:cNvSpPr/>
      </xdr:nvSpPr>
      <xdr:spPr>
        <a:xfrm>
          <a:off x="3746500" y="99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95303</xdr:rowOff>
    </xdr:from>
    <xdr:ext cx="534377" cy="259045"/>
    <xdr:sp macro="" textlink="">
      <xdr:nvSpPr>
        <xdr:cNvPr id="143" name="テキスト ボックス 142"/>
        <xdr:cNvSpPr txBox="1"/>
      </xdr:nvSpPr>
      <xdr:spPr>
        <a:xfrm>
          <a:off x="3530111" y="96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161702</xdr:rowOff>
    </xdr:from>
    <xdr:to>
      <xdr:col>15</xdr:col>
      <xdr:colOff>101600</xdr:colOff>
      <xdr:row>58</xdr:row>
      <xdr:rowOff>91852</xdr:rowOff>
    </xdr:to>
    <xdr:sp macro="" textlink="">
      <xdr:nvSpPr>
        <xdr:cNvPr id="144" name="楕円 143"/>
        <xdr:cNvSpPr/>
      </xdr:nvSpPr>
      <xdr:spPr>
        <a:xfrm>
          <a:off x="2857500" y="99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108379</xdr:rowOff>
    </xdr:from>
    <xdr:ext cx="534377" cy="259045"/>
    <xdr:sp macro="" textlink="">
      <xdr:nvSpPr>
        <xdr:cNvPr id="145" name="テキスト ボックス 144"/>
        <xdr:cNvSpPr txBox="1"/>
      </xdr:nvSpPr>
      <xdr:spPr>
        <a:xfrm>
          <a:off x="2641111" y="97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158402</xdr:rowOff>
    </xdr:from>
    <xdr:to>
      <xdr:col>10</xdr:col>
      <xdr:colOff>165100</xdr:colOff>
      <xdr:row>58</xdr:row>
      <xdr:rowOff>88552</xdr:rowOff>
    </xdr:to>
    <xdr:sp macro="" textlink="">
      <xdr:nvSpPr>
        <xdr:cNvPr id="146" name="楕円 145"/>
        <xdr:cNvSpPr/>
      </xdr:nvSpPr>
      <xdr:spPr>
        <a:xfrm>
          <a:off x="1968500" y="99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105079</xdr:rowOff>
    </xdr:from>
    <xdr:ext cx="534377" cy="259045"/>
    <xdr:sp macro="" textlink="">
      <xdr:nvSpPr>
        <xdr:cNvPr id="147" name="テキスト ボックス 146"/>
        <xdr:cNvSpPr txBox="1"/>
      </xdr:nvSpPr>
      <xdr:spPr>
        <a:xfrm>
          <a:off x="1752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150051</xdr:rowOff>
    </xdr:from>
    <xdr:to>
      <xdr:col>6</xdr:col>
      <xdr:colOff>38100</xdr:colOff>
      <xdr:row>58</xdr:row>
      <xdr:rowOff>80201</xdr:rowOff>
    </xdr:to>
    <xdr:sp macro="" textlink="">
      <xdr:nvSpPr>
        <xdr:cNvPr id="148" name="楕円 147"/>
        <xdr:cNvSpPr/>
      </xdr:nvSpPr>
      <xdr:spPr>
        <a:xfrm>
          <a:off x="1079500" y="9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96728</xdr:rowOff>
    </xdr:from>
    <xdr:ext cx="534377" cy="259045"/>
    <xdr:sp macro="" textlink="">
      <xdr:nvSpPr>
        <xdr:cNvPr id="149" name="テキスト ボックス 148"/>
        <xdr:cNvSpPr txBox="1"/>
      </xdr:nvSpPr>
      <xdr:spPr>
        <a:xfrm>
          <a:off x="863111" y="96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90049</xdr:rowOff>
    </xdr:from>
    <xdr:to>
      <xdr:col>24</xdr:col>
      <xdr:colOff>63500</xdr:colOff>
      <xdr:row>76</xdr:row>
      <xdr:rowOff>170790</xdr:rowOff>
    </xdr:to>
    <xdr:cxnSp macro="">
      <xdr:nvCxnSpPr>
        <xdr:cNvPr id="176" name="直線コネクタ 175"/>
        <xdr:cNvCxnSpPr/>
      </xdr:nvCxnSpPr>
      <xdr:spPr>
        <a:xfrm>
          <a:off x="3797300" y="13120249"/>
          <a:ext cx="838200" cy="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90049</xdr:rowOff>
    </xdr:from>
    <xdr:to>
      <xdr:col>19</xdr:col>
      <xdr:colOff>177800</xdr:colOff>
      <xdr:row>76</xdr:row>
      <xdr:rowOff>152502</xdr:rowOff>
    </xdr:to>
    <xdr:cxnSp macro="">
      <xdr:nvCxnSpPr>
        <xdr:cNvPr id="179" name="直線コネクタ 178"/>
        <xdr:cNvCxnSpPr/>
      </xdr:nvCxnSpPr>
      <xdr:spPr>
        <a:xfrm flipV="1">
          <a:off x="2908300" y="13120249"/>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152502</xdr:rowOff>
    </xdr:from>
    <xdr:to>
      <xdr:col>15</xdr:col>
      <xdr:colOff>50800</xdr:colOff>
      <xdr:row>77</xdr:row>
      <xdr:rowOff>3820</xdr:rowOff>
    </xdr:to>
    <xdr:cxnSp macro="">
      <xdr:nvCxnSpPr>
        <xdr:cNvPr id="182" name="直線コネクタ 181"/>
        <xdr:cNvCxnSpPr/>
      </xdr:nvCxnSpPr>
      <xdr:spPr>
        <a:xfrm flipV="1">
          <a:off x="2019300" y="13182702"/>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3820</xdr:rowOff>
    </xdr:from>
    <xdr:to>
      <xdr:col>10</xdr:col>
      <xdr:colOff>114300</xdr:colOff>
      <xdr:row>77</xdr:row>
      <xdr:rowOff>11776</xdr:rowOff>
    </xdr:to>
    <xdr:cxnSp macro="">
      <xdr:nvCxnSpPr>
        <xdr:cNvPr id="185" name="直線コネクタ 184"/>
        <xdr:cNvCxnSpPr/>
      </xdr:nvCxnSpPr>
      <xdr:spPr>
        <a:xfrm flipV="1">
          <a:off x="1130300" y="1320547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119990</xdr:rowOff>
    </xdr:from>
    <xdr:to>
      <xdr:col>24</xdr:col>
      <xdr:colOff>114300</xdr:colOff>
      <xdr:row>77</xdr:row>
      <xdr:rowOff>50140</xdr:rowOff>
    </xdr:to>
    <xdr:sp macro="" textlink="">
      <xdr:nvSpPr>
        <xdr:cNvPr id="195" name="楕円 194"/>
        <xdr:cNvSpPr/>
      </xdr:nvSpPr>
      <xdr:spPr>
        <a:xfrm>
          <a:off x="45847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98417</xdr:rowOff>
    </xdr:from>
    <xdr:ext cx="469744" cy="259045"/>
    <xdr:sp macro="" textlink="">
      <xdr:nvSpPr>
        <xdr:cNvPr id="196" name="維持補修費該当値テキスト"/>
        <xdr:cNvSpPr txBox="1"/>
      </xdr:nvSpPr>
      <xdr:spPr>
        <a:xfrm>
          <a:off x="4686300"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39249</xdr:rowOff>
    </xdr:from>
    <xdr:to>
      <xdr:col>20</xdr:col>
      <xdr:colOff>38100</xdr:colOff>
      <xdr:row>76</xdr:row>
      <xdr:rowOff>140849</xdr:rowOff>
    </xdr:to>
    <xdr:sp macro="" textlink="">
      <xdr:nvSpPr>
        <xdr:cNvPr id="197" name="楕円 196"/>
        <xdr:cNvSpPr/>
      </xdr:nvSpPr>
      <xdr:spPr>
        <a:xfrm>
          <a:off x="3746500" y="130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157375</xdr:rowOff>
    </xdr:from>
    <xdr:ext cx="469744" cy="259045"/>
    <xdr:sp macro="" textlink="">
      <xdr:nvSpPr>
        <xdr:cNvPr id="198" name="テキスト ボックス 197"/>
        <xdr:cNvSpPr txBox="1"/>
      </xdr:nvSpPr>
      <xdr:spPr>
        <a:xfrm>
          <a:off x="3562428" y="1284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101702</xdr:rowOff>
    </xdr:from>
    <xdr:to>
      <xdr:col>15</xdr:col>
      <xdr:colOff>101600</xdr:colOff>
      <xdr:row>77</xdr:row>
      <xdr:rowOff>31852</xdr:rowOff>
    </xdr:to>
    <xdr:sp macro="" textlink="">
      <xdr:nvSpPr>
        <xdr:cNvPr id="199" name="楕円 198"/>
        <xdr:cNvSpPr/>
      </xdr:nvSpPr>
      <xdr:spPr>
        <a:xfrm>
          <a:off x="28575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22979</xdr:rowOff>
    </xdr:from>
    <xdr:ext cx="469744" cy="259045"/>
    <xdr:sp macro="" textlink="">
      <xdr:nvSpPr>
        <xdr:cNvPr id="200" name="テキスト ボックス 199"/>
        <xdr:cNvSpPr txBox="1"/>
      </xdr:nvSpPr>
      <xdr:spPr>
        <a:xfrm>
          <a:off x="2673428" y="132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124470</xdr:rowOff>
    </xdr:from>
    <xdr:to>
      <xdr:col>10</xdr:col>
      <xdr:colOff>165100</xdr:colOff>
      <xdr:row>77</xdr:row>
      <xdr:rowOff>54620</xdr:rowOff>
    </xdr:to>
    <xdr:sp macro="" textlink="">
      <xdr:nvSpPr>
        <xdr:cNvPr id="201" name="楕円 200"/>
        <xdr:cNvSpPr/>
      </xdr:nvSpPr>
      <xdr:spPr>
        <a:xfrm>
          <a:off x="1968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45747</xdr:rowOff>
    </xdr:from>
    <xdr:ext cx="469744" cy="259045"/>
    <xdr:sp macro="" textlink="">
      <xdr:nvSpPr>
        <xdr:cNvPr id="202" name="テキスト ボックス 201"/>
        <xdr:cNvSpPr txBox="1"/>
      </xdr:nvSpPr>
      <xdr:spPr>
        <a:xfrm>
          <a:off x="1784428" y="1324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132426</xdr:rowOff>
    </xdr:from>
    <xdr:to>
      <xdr:col>6</xdr:col>
      <xdr:colOff>38100</xdr:colOff>
      <xdr:row>77</xdr:row>
      <xdr:rowOff>62576</xdr:rowOff>
    </xdr:to>
    <xdr:sp macro="" textlink="">
      <xdr:nvSpPr>
        <xdr:cNvPr id="203" name="楕円 202"/>
        <xdr:cNvSpPr/>
      </xdr:nvSpPr>
      <xdr:spPr>
        <a:xfrm>
          <a:off x="1079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53703</xdr:rowOff>
    </xdr:from>
    <xdr:ext cx="469744" cy="259045"/>
    <xdr:sp macro="" textlink="">
      <xdr:nvSpPr>
        <xdr:cNvPr id="204" name="テキスト ボックス 203"/>
        <xdr:cNvSpPr txBox="1"/>
      </xdr:nvSpPr>
      <xdr:spPr>
        <a:xfrm>
          <a:off x="895428" y="1325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65557</xdr:rowOff>
    </xdr:from>
    <xdr:to>
      <xdr:col>24</xdr:col>
      <xdr:colOff>63500</xdr:colOff>
      <xdr:row>93</xdr:row>
      <xdr:rowOff>106611</xdr:rowOff>
    </xdr:to>
    <xdr:cxnSp macro="">
      <xdr:nvCxnSpPr>
        <xdr:cNvPr id="234" name="直線コネクタ 233"/>
        <xdr:cNvCxnSpPr/>
      </xdr:nvCxnSpPr>
      <xdr:spPr>
        <a:xfrm flipV="1">
          <a:off x="3797300" y="16010407"/>
          <a:ext cx="838200" cy="4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106611</xdr:rowOff>
    </xdr:from>
    <xdr:to>
      <xdr:col>19</xdr:col>
      <xdr:colOff>177800</xdr:colOff>
      <xdr:row>94</xdr:row>
      <xdr:rowOff>59519</xdr:rowOff>
    </xdr:to>
    <xdr:cxnSp macro="">
      <xdr:nvCxnSpPr>
        <xdr:cNvPr id="237" name="直線コネクタ 236"/>
        <xdr:cNvCxnSpPr/>
      </xdr:nvCxnSpPr>
      <xdr:spPr>
        <a:xfrm flipV="1">
          <a:off x="2908300" y="1605146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59519</xdr:rowOff>
    </xdr:from>
    <xdr:to>
      <xdr:col>15</xdr:col>
      <xdr:colOff>50800</xdr:colOff>
      <xdr:row>94</xdr:row>
      <xdr:rowOff>73997</xdr:rowOff>
    </xdr:to>
    <xdr:cxnSp macro="">
      <xdr:nvCxnSpPr>
        <xdr:cNvPr id="240" name="直線コネクタ 239"/>
        <xdr:cNvCxnSpPr/>
      </xdr:nvCxnSpPr>
      <xdr:spPr>
        <a:xfrm flipV="1">
          <a:off x="2019300" y="1617581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73997</xdr:rowOff>
    </xdr:from>
    <xdr:to>
      <xdr:col>10</xdr:col>
      <xdr:colOff>114300</xdr:colOff>
      <xdr:row>94</xdr:row>
      <xdr:rowOff>133071</xdr:rowOff>
    </xdr:to>
    <xdr:cxnSp macro="">
      <xdr:nvCxnSpPr>
        <xdr:cNvPr id="243" name="直線コネクタ 242"/>
        <xdr:cNvCxnSpPr/>
      </xdr:nvCxnSpPr>
      <xdr:spPr>
        <a:xfrm flipV="1">
          <a:off x="1130300" y="16190297"/>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14757</xdr:rowOff>
    </xdr:from>
    <xdr:to>
      <xdr:col>24</xdr:col>
      <xdr:colOff>114300</xdr:colOff>
      <xdr:row>93</xdr:row>
      <xdr:rowOff>116357</xdr:rowOff>
    </xdr:to>
    <xdr:sp macro="" textlink="">
      <xdr:nvSpPr>
        <xdr:cNvPr id="253" name="楕円 252"/>
        <xdr:cNvSpPr/>
      </xdr:nvSpPr>
      <xdr:spPr>
        <a:xfrm>
          <a:off x="4584700" y="15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37634</xdr:rowOff>
    </xdr:from>
    <xdr:ext cx="599010" cy="259045"/>
    <xdr:sp macro="" textlink="">
      <xdr:nvSpPr>
        <xdr:cNvPr id="254" name="扶助費該当値テキスト"/>
        <xdr:cNvSpPr txBox="1"/>
      </xdr:nvSpPr>
      <xdr:spPr>
        <a:xfrm>
          <a:off x="4686300" y="1581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55811</xdr:rowOff>
    </xdr:from>
    <xdr:to>
      <xdr:col>20</xdr:col>
      <xdr:colOff>38100</xdr:colOff>
      <xdr:row>93</xdr:row>
      <xdr:rowOff>157411</xdr:rowOff>
    </xdr:to>
    <xdr:sp macro="" textlink="">
      <xdr:nvSpPr>
        <xdr:cNvPr id="255" name="楕円 254"/>
        <xdr:cNvSpPr/>
      </xdr:nvSpPr>
      <xdr:spPr>
        <a:xfrm>
          <a:off x="37465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2488</xdr:rowOff>
    </xdr:from>
    <xdr:ext cx="599010" cy="259045"/>
    <xdr:sp macro="" textlink="">
      <xdr:nvSpPr>
        <xdr:cNvPr id="256" name="テキスト ボックス 255"/>
        <xdr:cNvSpPr txBox="1"/>
      </xdr:nvSpPr>
      <xdr:spPr>
        <a:xfrm>
          <a:off x="3497795" y="157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8719</xdr:rowOff>
    </xdr:from>
    <xdr:to>
      <xdr:col>15</xdr:col>
      <xdr:colOff>101600</xdr:colOff>
      <xdr:row>94</xdr:row>
      <xdr:rowOff>110319</xdr:rowOff>
    </xdr:to>
    <xdr:sp macro="" textlink="">
      <xdr:nvSpPr>
        <xdr:cNvPr id="257" name="楕円 256"/>
        <xdr:cNvSpPr/>
      </xdr:nvSpPr>
      <xdr:spPr>
        <a:xfrm>
          <a:off x="2857500" y="161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126846</xdr:rowOff>
    </xdr:from>
    <xdr:ext cx="599010" cy="259045"/>
    <xdr:sp macro="" textlink="">
      <xdr:nvSpPr>
        <xdr:cNvPr id="258" name="テキスト ボックス 257"/>
        <xdr:cNvSpPr txBox="1"/>
      </xdr:nvSpPr>
      <xdr:spPr>
        <a:xfrm>
          <a:off x="2608795" y="1590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23197</xdr:rowOff>
    </xdr:from>
    <xdr:to>
      <xdr:col>10</xdr:col>
      <xdr:colOff>165100</xdr:colOff>
      <xdr:row>94</xdr:row>
      <xdr:rowOff>124797</xdr:rowOff>
    </xdr:to>
    <xdr:sp macro="" textlink="">
      <xdr:nvSpPr>
        <xdr:cNvPr id="259" name="楕円 258"/>
        <xdr:cNvSpPr/>
      </xdr:nvSpPr>
      <xdr:spPr>
        <a:xfrm>
          <a:off x="1968500" y="161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141324</xdr:rowOff>
    </xdr:from>
    <xdr:ext cx="599010" cy="259045"/>
    <xdr:sp macro="" textlink="">
      <xdr:nvSpPr>
        <xdr:cNvPr id="260" name="テキスト ボックス 259"/>
        <xdr:cNvSpPr txBox="1"/>
      </xdr:nvSpPr>
      <xdr:spPr>
        <a:xfrm>
          <a:off x="1719795" y="1591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82271</xdr:rowOff>
    </xdr:from>
    <xdr:to>
      <xdr:col>6</xdr:col>
      <xdr:colOff>38100</xdr:colOff>
      <xdr:row>95</xdr:row>
      <xdr:rowOff>12421</xdr:rowOff>
    </xdr:to>
    <xdr:sp macro="" textlink="">
      <xdr:nvSpPr>
        <xdr:cNvPr id="261" name="楕円 260"/>
        <xdr:cNvSpPr/>
      </xdr:nvSpPr>
      <xdr:spPr>
        <a:xfrm>
          <a:off x="10795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28948</xdr:rowOff>
    </xdr:from>
    <xdr:ext cx="599010" cy="259045"/>
    <xdr:sp macro="" textlink="">
      <xdr:nvSpPr>
        <xdr:cNvPr id="262" name="テキスト ボックス 261"/>
        <xdr:cNvSpPr txBox="1"/>
      </xdr:nvSpPr>
      <xdr:spPr>
        <a:xfrm>
          <a:off x="830795" y="159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66347</xdr:rowOff>
    </xdr:from>
    <xdr:to>
      <xdr:col>55</xdr:col>
      <xdr:colOff>0</xdr:colOff>
      <xdr:row>38</xdr:row>
      <xdr:rowOff>32638</xdr:rowOff>
    </xdr:to>
    <xdr:cxnSp macro="">
      <xdr:nvCxnSpPr>
        <xdr:cNvPr id="289" name="直線コネクタ 288"/>
        <xdr:cNvCxnSpPr/>
      </xdr:nvCxnSpPr>
      <xdr:spPr>
        <a:xfrm flipV="1">
          <a:off x="9639300" y="6067097"/>
          <a:ext cx="838200" cy="48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32638</xdr:rowOff>
    </xdr:from>
    <xdr:to>
      <xdr:col>50</xdr:col>
      <xdr:colOff>114300</xdr:colOff>
      <xdr:row>38</xdr:row>
      <xdr:rowOff>39262</xdr:rowOff>
    </xdr:to>
    <xdr:cxnSp macro="">
      <xdr:nvCxnSpPr>
        <xdr:cNvPr id="292" name="直線コネクタ 291"/>
        <xdr:cNvCxnSpPr/>
      </xdr:nvCxnSpPr>
      <xdr:spPr>
        <a:xfrm flipV="1">
          <a:off x="8750300" y="6547738"/>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39262</xdr:rowOff>
    </xdr:from>
    <xdr:to>
      <xdr:col>45</xdr:col>
      <xdr:colOff>177800</xdr:colOff>
      <xdr:row>38</xdr:row>
      <xdr:rowOff>44827</xdr:rowOff>
    </xdr:to>
    <xdr:cxnSp macro="">
      <xdr:nvCxnSpPr>
        <xdr:cNvPr id="295" name="直線コネクタ 294"/>
        <xdr:cNvCxnSpPr/>
      </xdr:nvCxnSpPr>
      <xdr:spPr>
        <a:xfrm flipV="1">
          <a:off x="7861300" y="6554362"/>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44776</xdr:rowOff>
    </xdr:from>
    <xdr:to>
      <xdr:col>41</xdr:col>
      <xdr:colOff>50800</xdr:colOff>
      <xdr:row>38</xdr:row>
      <xdr:rowOff>44827</xdr:rowOff>
    </xdr:to>
    <xdr:cxnSp macro="">
      <xdr:nvCxnSpPr>
        <xdr:cNvPr id="298" name="直線コネクタ 297"/>
        <xdr:cNvCxnSpPr/>
      </xdr:nvCxnSpPr>
      <xdr:spPr>
        <a:xfrm>
          <a:off x="6972300" y="655987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15547</xdr:rowOff>
    </xdr:from>
    <xdr:to>
      <xdr:col>55</xdr:col>
      <xdr:colOff>50800</xdr:colOff>
      <xdr:row>35</xdr:row>
      <xdr:rowOff>117147</xdr:rowOff>
    </xdr:to>
    <xdr:sp macro="" textlink="">
      <xdr:nvSpPr>
        <xdr:cNvPr id="308" name="楕円 307"/>
        <xdr:cNvSpPr/>
      </xdr:nvSpPr>
      <xdr:spPr>
        <a:xfrm>
          <a:off x="10426700" y="60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146374</xdr:rowOff>
    </xdr:from>
    <xdr:ext cx="599010" cy="259045"/>
    <xdr:sp macro="" textlink="">
      <xdr:nvSpPr>
        <xdr:cNvPr id="309" name="補助費等該当値テキスト"/>
        <xdr:cNvSpPr txBox="1"/>
      </xdr:nvSpPr>
      <xdr:spPr>
        <a:xfrm>
          <a:off x="10528300" y="58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153288</xdr:rowOff>
    </xdr:from>
    <xdr:to>
      <xdr:col>50</xdr:col>
      <xdr:colOff>165100</xdr:colOff>
      <xdr:row>38</xdr:row>
      <xdr:rowOff>83438</xdr:rowOff>
    </xdr:to>
    <xdr:sp macro="" textlink="">
      <xdr:nvSpPr>
        <xdr:cNvPr id="310" name="楕円 309"/>
        <xdr:cNvSpPr/>
      </xdr:nvSpPr>
      <xdr:spPr>
        <a:xfrm>
          <a:off x="9588500" y="64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99965</xdr:rowOff>
    </xdr:from>
    <xdr:ext cx="534377" cy="259045"/>
    <xdr:sp macro="" textlink="">
      <xdr:nvSpPr>
        <xdr:cNvPr id="311" name="テキスト ボックス 310"/>
        <xdr:cNvSpPr txBox="1"/>
      </xdr:nvSpPr>
      <xdr:spPr>
        <a:xfrm>
          <a:off x="9372111" y="62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159912</xdr:rowOff>
    </xdr:from>
    <xdr:to>
      <xdr:col>46</xdr:col>
      <xdr:colOff>38100</xdr:colOff>
      <xdr:row>38</xdr:row>
      <xdr:rowOff>90062</xdr:rowOff>
    </xdr:to>
    <xdr:sp macro="" textlink="">
      <xdr:nvSpPr>
        <xdr:cNvPr id="312" name="楕円 311"/>
        <xdr:cNvSpPr/>
      </xdr:nvSpPr>
      <xdr:spPr>
        <a:xfrm>
          <a:off x="8699500" y="65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106589</xdr:rowOff>
    </xdr:from>
    <xdr:ext cx="534377" cy="259045"/>
    <xdr:sp macro="" textlink="">
      <xdr:nvSpPr>
        <xdr:cNvPr id="313" name="テキスト ボックス 312"/>
        <xdr:cNvSpPr txBox="1"/>
      </xdr:nvSpPr>
      <xdr:spPr>
        <a:xfrm>
          <a:off x="8483111" y="62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165477</xdr:rowOff>
    </xdr:from>
    <xdr:to>
      <xdr:col>41</xdr:col>
      <xdr:colOff>101600</xdr:colOff>
      <xdr:row>38</xdr:row>
      <xdr:rowOff>95627</xdr:rowOff>
    </xdr:to>
    <xdr:sp macro="" textlink="">
      <xdr:nvSpPr>
        <xdr:cNvPr id="314" name="楕円 313"/>
        <xdr:cNvSpPr/>
      </xdr:nvSpPr>
      <xdr:spPr>
        <a:xfrm>
          <a:off x="7810500" y="65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112153</xdr:rowOff>
    </xdr:from>
    <xdr:ext cx="534377" cy="259045"/>
    <xdr:sp macro="" textlink="">
      <xdr:nvSpPr>
        <xdr:cNvPr id="315" name="テキスト ボックス 314"/>
        <xdr:cNvSpPr txBox="1"/>
      </xdr:nvSpPr>
      <xdr:spPr>
        <a:xfrm>
          <a:off x="7594111" y="62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165426</xdr:rowOff>
    </xdr:from>
    <xdr:to>
      <xdr:col>36</xdr:col>
      <xdr:colOff>165100</xdr:colOff>
      <xdr:row>38</xdr:row>
      <xdr:rowOff>95576</xdr:rowOff>
    </xdr:to>
    <xdr:sp macro="" textlink="">
      <xdr:nvSpPr>
        <xdr:cNvPr id="316" name="楕円 315"/>
        <xdr:cNvSpPr/>
      </xdr:nvSpPr>
      <xdr:spPr>
        <a:xfrm>
          <a:off x="6921500" y="65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112103</xdr:rowOff>
    </xdr:from>
    <xdr:ext cx="534377" cy="259045"/>
    <xdr:sp macro="" textlink="">
      <xdr:nvSpPr>
        <xdr:cNvPr id="317" name="テキスト ボックス 316"/>
        <xdr:cNvSpPr txBox="1"/>
      </xdr:nvSpPr>
      <xdr:spPr>
        <a:xfrm>
          <a:off x="6705111" y="62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107323</xdr:rowOff>
    </xdr:from>
    <xdr:to>
      <xdr:col>55</xdr:col>
      <xdr:colOff>0</xdr:colOff>
      <xdr:row>57</xdr:row>
      <xdr:rowOff>24783</xdr:rowOff>
    </xdr:to>
    <xdr:cxnSp macro="">
      <xdr:nvCxnSpPr>
        <xdr:cNvPr id="346" name="直線コネクタ 345"/>
        <xdr:cNvCxnSpPr/>
      </xdr:nvCxnSpPr>
      <xdr:spPr>
        <a:xfrm flipV="1">
          <a:off x="9639300" y="9708523"/>
          <a:ext cx="838200" cy="8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7"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152022</xdr:rowOff>
    </xdr:from>
    <xdr:to>
      <xdr:col>50</xdr:col>
      <xdr:colOff>114300</xdr:colOff>
      <xdr:row>57</xdr:row>
      <xdr:rowOff>24783</xdr:rowOff>
    </xdr:to>
    <xdr:cxnSp macro="">
      <xdr:nvCxnSpPr>
        <xdr:cNvPr id="349" name="直線コネクタ 348"/>
        <xdr:cNvCxnSpPr/>
      </xdr:nvCxnSpPr>
      <xdr:spPr>
        <a:xfrm>
          <a:off x="8750300" y="9753222"/>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152022</xdr:rowOff>
    </xdr:from>
    <xdr:to>
      <xdr:col>45</xdr:col>
      <xdr:colOff>177800</xdr:colOff>
      <xdr:row>57</xdr:row>
      <xdr:rowOff>79159</xdr:rowOff>
    </xdr:to>
    <xdr:cxnSp macro="">
      <xdr:nvCxnSpPr>
        <xdr:cNvPr id="352" name="直線コネクタ 351"/>
        <xdr:cNvCxnSpPr/>
      </xdr:nvCxnSpPr>
      <xdr:spPr>
        <a:xfrm flipV="1">
          <a:off x="7861300" y="9753222"/>
          <a:ext cx="889000" cy="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54508</xdr:rowOff>
    </xdr:from>
    <xdr:to>
      <xdr:col>41</xdr:col>
      <xdr:colOff>50800</xdr:colOff>
      <xdr:row>57</xdr:row>
      <xdr:rowOff>79159</xdr:rowOff>
    </xdr:to>
    <xdr:cxnSp macro="">
      <xdr:nvCxnSpPr>
        <xdr:cNvPr id="355" name="直線コネクタ 354"/>
        <xdr:cNvCxnSpPr/>
      </xdr:nvCxnSpPr>
      <xdr:spPr>
        <a:xfrm>
          <a:off x="6972300" y="98271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56523</xdr:rowOff>
    </xdr:from>
    <xdr:to>
      <xdr:col>55</xdr:col>
      <xdr:colOff>50800</xdr:colOff>
      <xdr:row>56</xdr:row>
      <xdr:rowOff>158123</xdr:rowOff>
    </xdr:to>
    <xdr:sp macro="" textlink="">
      <xdr:nvSpPr>
        <xdr:cNvPr id="365" name="楕円 364"/>
        <xdr:cNvSpPr/>
      </xdr:nvSpPr>
      <xdr:spPr>
        <a:xfrm>
          <a:off x="10426700" y="96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79400</xdr:rowOff>
    </xdr:from>
    <xdr:ext cx="534377" cy="259045"/>
    <xdr:sp macro="" textlink="">
      <xdr:nvSpPr>
        <xdr:cNvPr id="366" name="普通建設事業費該当値テキスト"/>
        <xdr:cNvSpPr txBox="1"/>
      </xdr:nvSpPr>
      <xdr:spPr>
        <a:xfrm>
          <a:off x="10528300" y="950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145433</xdr:rowOff>
    </xdr:from>
    <xdr:to>
      <xdr:col>50</xdr:col>
      <xdr:colOff>165100</xdr:colOff>
      <xdr:row>57</xdr:row>
      <xdr:rowOff>75583</xdr:rowOff>
    </xdr:to>
    <xdr:sp macro="" textlink="">
      <xdr:nvSpPr>
        <xdr:cNvPr id="367" name="楕円 366"/>
        <xdr:cNvSpPr/>
      </xdr:nvSpPr>
      <xdr:spPr>
        <a:xfrm>
          <a:off x="9588500" y="97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66710</xdr:rowOff>
    </xdr:from>
    <xdr:ext cx="534377" cy="259045"/>
    <xdr:sp macro="" textlink="">
      <xdr:nvSpPr>
        <xdr:cNvPr id="368" name="テキスト ボックス 367"/>
        <xdr:cNvSpPr txBox="1"/>
      </xdr:nvSpPr>
      <xdr:spPr>
        <a:xfrm>
          <a:off x="9372111" y="98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101222</xdr:rowOff>
    </xdr:from>
    <xdr:to>
      <xdr:col>46</xdr:col>
      <xdr:colOff>38100</xdr:colOff>
      <xdr:row>57</xdr:row>
      <xdr:rowOff>31372</xdr:rowOff>
    </xdr:to>
    <xdr:sp macro="" textlink="">
      <xdr:nvSpPr>
        <xdr:cNvPr id="369" name="楕円 368"/>
        <xdr:cNvSpPr/>
      </xdr:nvSpPr>
      <xdr:spPr>
        <a:xfrm>
          <a:off x="8699500" y="97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47899</xdr:rowOff>
    </xdr:from>
    <xdr:ext cx="534377" cy="259045"/>
    <xdr:sp macro="" textlink="">
      <xdr:nvSpPr>
        <xdr:cNvPr id="370" name="テキスト ボックス 369"/>
        <xdr:cNvSpPr txBox="1"/>
      </xdr:nvSpPr>
      <xdr:spPr>
        <a:xfrm>
          <a:off x="8483111" y="947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28359</xdr:rowOff>
    </xdr:from>
    <xdr:to>
      <xdr:col>41</xdr:col>
      <xdr:colOff>101600</xdr:colOff>
      <xdr:row>57</xdr:row>
      <xdr:rowOff>129959</xdr:rowOff>
    </xdr:to>
    <xdr:sp macro="" textlink="">
      <xdr:nvSpPr>
        <xdr:cNvPr id="371" name="楕円 370"/>
        <xdr:cNvSpPr/>
      </xdr:nvSpPr>
      <xdr:spPr>
        <a:xfrm>
          <a:off x="7810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121086</xdr:rowOff>
    </xdr:from>
    <xdr:ext cx="534377" cy="259045"/>
    <xdr:sp macro="" textlink="">
      <xdr:nvSpPr>
        <xdr:cNvPr id="372" name="テキスト ボックス 371"/>
        <xdr:cNvSpPr txBox="1"/>
      </xdr:nvSpPr>
      <xdr:spPr>
        <a:xfrm>
          <a:off x="7594111" y="98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3708</xdr:rowOff>
    </xdr:from>
    <xdr:to>
      <xdr:col>36</xdr:col>
      <xdr:colOff>165100</xdr:colOff>
      <xdr:row>57</xdr:row>
      <xdr:rowOff>105308</xdr:rowOff>
    </xdr:to>
    <xdr:sp macro="" textlink="">
      <xdr:nvSpPr>
        <xdr:cNvPr id="373" name="楕円 372"/>
        <xdr:cNvSpPr/>
      </xdr:nvSpPr>
      <xdr:spPr>
        <a:xfrm>
          <a:off x="6921500" y="97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96435</xdr:rowOff>
    </xdr:from>
    <xdr:ext cx="534377" cy="259045"/>
    <xdr:sp macro="" textlink="">
      <xdr:nvSpPr>
        <xdr:cNvPr id="374" name="テキスト ボックス 373"/>
        <xdr:cNvSpPr txBox="1"/>
      </xdr:nvSpPr>
      <xdr:spPr>
        <a:xfrm>
          <a:off x="6705111" y="98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47392</xdr:rowOff>
    </xdr:from>
    <xdr:to>
      <xdr:col>55</xdr:col>
      <xdr:colOff>0</xdr:colOff>
      <xdr:row>74</xdr:row>
      <xdr:rowOff>138831</xdr:rowOff>
    </xdr:to>
    <xdr:cxnSp macro="">
      <xdr:nvCxnSpPr>
        <xdr:cNvPr id="401" name="直線コネクタ 400"/>
        <xdr:cNvCxnSpPr/>
      </xdr:nvCxnSpPr>
      <xdr:spPr>
        <a:xfrm flipV="1">
          <a:off x="9639300" y="12734692"/>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105867</xdr:rowOff>
    </xdr:from>
    <xdr:to>
      <xdr:col>50</xdr:col>
      <xdr:colOff>114300</xdr:colOff>
      <xdr:row>74</xdr:row>
      <xdr:rowOff>138831</xdr:rowOff>
    </xdr:to>
    <xdr:cxnSp macro="">
      <xdr:nvCxnSpPr>
        <xdr:cNvPr id="404" name="直線コネクタ 403"/>
        <xdr:cNvCxnSpPr/>
      </xdr:nvCxnSpPr>
      <xdr:spPr>
        <a:xfrm>
          <a:off x="8750300" y="12793167"/>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6" name="テキスト ボックス 405"/>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105867</xdr:rowOff>
    </xdr:from>
    <xdr:to>
      <xdr:col>45</xdr:col>
      <xdr:colOff>177800</xdr:colOff>
      <xdr:row>77</xdr:row>
      <xdr:rowOff>109159</xdr:rowOff>
    </xdr:to>
    <xdr:cxnSp macro="">
      <xdr:nvCxnSpPr>
        <xdr:cNvPr id="407" name="直線コネクタ 406"/>
        <xdr:cNvCxnSpPr/>
      </xdr:nvCxnSpPr>
      <xdr:spPr>
        <a:xfrm flipV="1">
          <a:off x="7861300" y="12793167"/>
          <a:ext cx="8890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76378</xdr:rowOff>
    </xdr:from>
    <xdr:to>
      <xdr:col>41</xdr:col>
      <xdr:colOff>50800</xdr:colOff>
      <xdr:row>77</xdr:row>
      <xdr:rowOff>109159</xdr:rowOff>
    </xdr:to>
    <xdr:cxnSp macro="">
      <xdr:nvCxnSpPr>
        <xdr:cNvPr id="410" name="直線コネクタ 409"/>
        <xdr:cNvCxnSpPr/>
      </xdr:nvCxnSpPr>
      <xdr:spPr>
        <a:xfrm>
          <a:off x="6972300" y="12935128"/>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168042</xdr:rowOff>
    </xdr:from>
    <xdr:to>
      <xdr:col>55</xdr:col>
      <xdr:colOff>50800</xdr:colOff>
      <xdr:row>74</xdr:row>
      <xdr:rowOff>98192</xdr:rowOff>
    </xdr:to>
    <xdr:sp macro="" textlink="">
      <xdr:nvSpPr>
        <xdr:cNvPr id="420" name="楕円 419"/>
        <xdr:cNvSpPr/>
      </xdr:nvSpPr>
      <xdr:spPr>
        <a:xfrm>
          <a:off x="10426700" y="12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19469</xdr:rowOff>
    </xdr:from>
    <xdr:ext cx="534377" cy="259045"/>
    <xdr:sp macro="" textlink="">
      <xdr:nvSpPr>
        <xdr:cNvPr id="421" name="普通建設事業費 （ うち新規整備　）該当値テキスト"/>
        <xdr:cNvSpPr txBox="1"/>
      </xdr:nvSpPr>
      <xdr:spPr>
        <a:xfrm>
          <a:off x="10528300" y="12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88031</xdr:rowOff>
    </xdr:from>
    <xdr:to>
      <xdr:col>50</xdr:col>
      <xdr:colOff>165100</xdr:colOff>
      <xdr:row>75</xdr:row>
      <xdr:rowOff>18181</xdr:rowOff>
    </xdr:to>
    <xdr:sp macro="" textlink="">
      <xdr:nvSpPr>
        <xdr:cNvPr id="422" name="楕円 421"/>
        <xdr:cNvSpPr/>
      </xdr:nvSpPr>
      <xdr:spPr>
        <a:xfrm>
          <a:off x="9588500" y="12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34708</xdr:rowOff>
    </xdr:from>
    <xdr:ext cx="534377" cy="259045"/>
    <xdr:sp macro="" textlink="">
      <xdr:nvSpPr>
        <xdr:cNvPr id="423" name="テキスト ボックス 422"/>
        <xdr:cNvSpPr txBox="1"/>
      </xdr:nvSpPr>
      <xdr:spPr>
        <a:xfrm>
          <a:off x="9372111" y="125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55067</xdr:rowOff>
    </xdr:from>
    <xdr:to>
      <xdr:col>46</xdr:col>
      <xdr:colOff>38100</xdr:colOff>
      <xdr:row>74</xdr:row>
      <xdr:rowOff>156667</xdr:rowOff>
    </xdr:to>
    <xdr:sp macro="" textlink="">
      <xdr:nvSpPr>
        <xdr:cNvPr id="424" name="楕円 423"/>
        <xdr:cNvSpPr/>
      </xdr:nvSpPr>
      <xdr:spPr>
        <a:xfrm>
          <a:off x="8699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1744</xdr:rowOff>
    </xdr:from>
    <xdr:ext cx="534377" cy="259045"/>
    <xdr:sp macro="" textlink="">
      <xdr:nvSpPr>
        <xdr:cNvPr id="425" name="テキスト ボックス 424"/>
        <xdr:cNvSpPr txBox="1"/>
      </xdr:nvSpPr>
      <xdr:spPr>
        <a:xfrm>
          <a:off x="8483111"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58359</xdr:rowOff>
    </xdr:from>
    <xdr:to>
      <xdr:col>41</xdr:col>
      <xdr:colOff>101600</xdr:colOff>
      <xdr:row>77</xdr:row>
      <xdr:rowOff>159959</xdr:rowOff>
    </xdr:to>
    <xdr:sp macro="" textlink="">
      <xdr:nvSpPr>
        <xdr:cNvPr id="426" name="楕円 425"/>
        <xdr:cNvSpPr/>
      </xdr:nvSpPr>
      <xdr:spPr>
        <a:xfrm>
          <a:off x="7810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151086</xdr:rowOff>
    </xdr:from>
    <xdr:ext cx="469744" cy="259045"/>
    <xdr:sp macro="" textlink="">
      <xdr:nvSpPr>
        <xdr:cNvPr id="427" name="テキスト ボックス 426"/>
        <xdr:cNvSpPr txBox="1"/>
      </xdr:nvSpPr>
      <xdr:spPr>
        <a:xfrm>
          <a:off x="7626428"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25578</xdr:rowOff>
    </xdr:from>
    <xdr:to>
      <xdr:col>36</xdr:col>
      <xdr:colOff>165100</xdr:colOff>
      <xdr:row>75</xdr:row>
      <xdr:rowOff>127178</xdr:rowOff>
    </xdr:to>
    <xdr:sp macro="" textlink="">
      <xdr:nvSpPr>
        <xdr:cNvPr id="428" name="楕円 427"/>
        <xdr:cNvSpPr/>
      </xdr:nvSpPr>
      <xdr:spPr>
        <a:xfrm>
          <a:off x="6921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143705</xdr:rowOff>
    </xdr:from>
    <xdr:ext cx="534377" cy="259045"/>
    <xdr:sp macro="" textlink="">
      <xdr:nvSpPr>
        <xdr:cNvPr id="429" name="テキスト ボックス 428"/>
        <xdr:cNvSpPr txBox="1"/>
      </xdr:nvSpPr>
      <xdr:spPr>
        <a:xfrm>
          <a:off x="6705111" y="126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153498</xdr:rowOff>
    </xdr:from>
    <xdr:to>
      <xdr:col>55</xdr:col>
      <xdr:colOff>0</xdr:colOff>
      <xdr:row>97</xdr:row>
      <xdr:rowOff>29074</xdr:rowOff>
    </xdr:to>
    <xdr:cxnSp macro="">
      <xdr:nvCxnSpPr>
        <xdr:cNvPr id="460" name="直線コネクタ 459"/>
        <xdr:cNvCxnSpPr/>
      </xdr:nvCxnSpPr>
      <xdr:spPr>
        <a:xfrm flipV="1">
          <a:off x="9639300" y="16612698"/>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137168</xdr:rowOff>
    </xdr:from>
    <xdr:to>
      <xdr:col>50</xdr:col>
      <xdr:colOff>114300</xdr:colOff>
      <xdr:row>97</xdr:row>
      <xdr:rowOff>29074</xdr:rowOff>
    </xdr:to>
    <xdr:cxnSp macro="">
      <xdr:nvCxnSpPr>
        <xdr:cNvPr id="463" name="直線コネクタ 462"/>
        <xdr:cNvCxnSpPr/>
      </xdr:nvCxnSpPr>
      <xdr:spPr>
        <a:xfrm>
          <a:off x="8750300" y="16596368"/>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137168</xdr:rowOff>
    </xdr:from>
    <xdr:to>
      <xdr:col>45</xdr:col>
      <xdr:colOff>177800</xdr:colOff>
      <xdr:row>97</xdr:row>
      <xdr:rowOff>24795</xdr:rowOff>
    </xdr:to>
    <xdr:cxnSp macro="">
      <xdr:nvCxnSpPr>
        <xdr:cNvPr id="466" name="直線コネクタ 465"/>
        <xdr:cNvCxnSpPr/>
      </xdr:nvCxnSpPr>
      <xdr:spPr>
        <a:xfrm flipV="1">
          <a:off x="7861300" y="16596368"/>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68" name="テキスト ボックス 467"/>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24795</xdr:rowOff>
    </xdr:from>
    <xdr:to>
      <xdr:col>41</xdr:col>
      <xdr:colOff>50800</xdr:colOff>
      <xdr:row>97</xdr:row>
      <xdr:rowOff>32976</xdr:rowOff>
    </xdr:to>
    <xdr:cxnSp macro="">
      <xdr:nvCxnSpPr>
        <xdr:cNvPr id="469" name="直線コネクタ 468"/>
        <xdr:cNvCxnSpPr/>
      </xdr:nvCxnSpPr>
      <xdr:spPr>
        <a:xfrm flipV="1">
          <a:off x="6972300" y="16655445"/>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1" name="テキスト ボックス 470"/>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3" name="テキスト ボックス 472"/>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102698</xdr:rowOff>
    </xdr:from>
    <xdr:to>
      <xdr:col>55</xdr:col>
      <xdr:colOff>50800</xdr:colOff>
      <xdr:row>97</xdr:row>
      <xdr:rowOff>32848</xdr:rowOff>
    </xdr:to>
    <xdr:sp macro="" textlink="">
      <xdr:nvSpPr>
        <xdr:cNvPr id="479" name="楕円 478"/>
        <xdr:cNvSpPr/>
      </xdr:nvSpPr>
      <xdr:spPr>
        <a:xfrm>
          <a:off x="10426700" y="16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125575</xdr:rowOff>
    </xdr:from>
    <xdr:ext cx="534377" cy="259045"/>
    <xdr:sp macro="" textlink="">
      <xdr:nvSpPr>
        <xdr:cNvPr id="480" name="普通建設事業費 （ うち更新整備　）該当値テキスト"/>
        <xdr:cNvSpPr txBox="1"/>
      </xdr:nvSpPr>
      <xdr:spPr>
        <a:xfrm>
          <a:off x="10528300" y="164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149724</xdr:rowOff>
    </xdr:from>
    <xdr:to>
      <xdr:col>50</xdr:col>
      <xdr:colOff>165100</xdr:colOff>
      <xdr:row>97</xdr:row>
      <xdr:rowOff>79874</xdr:rowOff>
    </xdr:to>
    <xdr:sp macro="" textlink="">
      <xdr:nvSpPr>
        <xdr:cNvPr id="481" name="楕円 480"/>
        <xdr:cNvSpPr/>
      </xdr:nvSpPr>
      <xdr:spPr>
        <a:xfrm>
          <a:off x="9588500" y="166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71001</xdr:rowOff>
    </xdr:from>
    <xdr:ext cx="534377" cy="259045"/>
    <xdr:sp macro="" textlink="">
      <xdr:nvSpPr>
        <xdr:cNvPr id="482" name="テキスト ボックス 481"/>
        <xdr:cNvSpPr txBox="1"/>
      </xdr:nvSpPr>
      <xdr:spPr>
        <a:xfrm>
          <a:off x="9372111" y="167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86368</xdr:rowOff>
    </xdr:from>
    <xdr:to>
      <xdr:col>46</xdr:col>
      <xdr:colOff>38100</xdr:colOff>
      <xdr:row>97</xdr:row>
      <xdr:rowOff>16518</xdr:rowOff>
    </xdr:to>
    <xdr:sp macro="" textlink="">
      <xdr:nvSpPr>
        <xdr:cNvPr id="483" name="楕円 482"/>
        <xdr:cNvSpPr/>
      </xdr:nvSpPr>
      <xdr:spPr>
        <a:xfrm>
          <a:off x="8699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33045</xdr:rowOff>
    </xdr:from>
    <xdr:ext cx="534377" cy="259045"/>
    <xdr:sp macro="" textlink="">
      <xdr:nvSpPr>
        <xdr:cNvPr id="484" name="テキスト ボックス 483"/>
        <xdr:cNvSpPr txBox="1"/>
      </xdr:nvSpPr>
      <xdr:spPr>
        <a:xfrm>
          <a:off x="8483111" y="163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145445</xdr:rowOff>
    </xdr:from>
    <xdr:to>
      <xdr:col>41</xdr:col>
      <xdr:colOff>101600</xdr:colOff>
      <xdr:row>97</xdr:row>
      <xdr:rowOff>75595</xdr:rowOff>
    </xdr:to>
    <xdr:sp macro="" textlink="">
      <xdr:nvSpPr>
        <xdr:cNvPr id="485" name="楕円 484"/>
        <xdr:cNvSpPr/>
      </xdr:nvSpPr>
      <xdr:spPr>
        <a:xfrm>
          <a:off x="7810500" y="166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92122</xdr:rowOff>
    </xdr:from>
    <xdr:ext cx="534377" cy="259045"/>
    <xdr:sp macro="" textlink="">
      <xdr:nvSpPr>
        <xdr:cNvPr id="486" name="テキスト ボックス 485"/>
        <xdr:cNvSpPr txBox="1"/>
      </xdr:nvSpPr>
      <xdr:spPr>
        <a:xfrm>
          <a:off x="7594111" y="163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153626</xdr:rowOff>
    </xdr:from>
    <xdr:to>
      <xdr:col>36</xdr:col>
      <xdr:colOff>165100</xdr:colOff>
      <xdr:row>97</xdr:row>
      <xdr:rowOff>83776</xdr:rowOff>
    </xdr:to>
    <xdr:sp macro="" textlink="">
      <xdr:nvSpPr>
        <xdr:cNvPr id="487" name="楕円 486"/>
        <xdr:cNvSpPr/>
      </xdr:nvSpPr>
      <xdr:spPr>
        <a:xfrm>
          <a:off x="6921500" y="16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100303</xdr:rowOff>
    </xdr:from>
    <xdr:ext cx="534377" cy="259045"/>
    <xdr:sp macro="" textlink="">
      <xdr:nvSpPr>
        <xdr:cNvPr id="488" name="テキスト ボックス 487"/>
        <xdr:cNvSpPr txBox="1"/>
      </xdr:nvSpPr>
      <xdr:spPr>
        <a:xfrm>
          <a:off x="6705111" y="163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151130</xdr:rowOff>
    </xdr:from>
    <xdr:to>
      <xdr:col>85</xdr:col>
      <xdr:colOff>127000</xdr:colOff>
      <xdr:row>36</xdr:row>
      <xdr:rowOff>100511</xdr:rowOff>
    </xdr:to>
    <xdr:cxnSp macro="">
      <xdr:nvCxnSpPr>
        <xdr:cNvPr id="519" name="直線コネクタ 518"/>
        <xdr:cNvCxnSpPr/>
      </xdr:nvCxnSpPr>
      <xdr:spPr>
        <a:xfrm flipV="1">
          <a:off x="15481300" y="5294630"/>
          <a:ext cx="838200" cy="9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91820</xdr:rowOff>
    </xdr:from>
    <xdr:ext cx="313932" cy="259045"/>
    <xdr:sp macro="" textlink="">
      <xdr:nvSpPr>
        <xdr:cNvPr id="520" name="災害復旧事業費平均値テキスト"/>
        <xdr:cNvSpPr txBox="1"/>
      </xdr:nvSpPr>
      <xdr:spPr>
        <a:xfrm>
          <a:off x="16370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100511</xdr:rowOff>
    </xdr:from>
    <xdr:to>
      <xdr:col>81</xdr:col>
      <xdr:colOff>50800</xdr:colOff>
      <xdr:row>39</xdr:row>
      <xdr:rowOff>98878</xdr:rowOff>
    </xdr:to>
    <xdr:cxnSp macro="">
      <xdr:nvCxnSpPr>
        <xdr:cNvPr id="522" name="直線コネクタ 521"/>
        <xdr:cNvCxnSpPr/>
      </xdr:nvCxnSpPr>
      <xdr:spPr>
        <a:xfrm flipV="1">
          <a:off x="14592300" y="6272711"/>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4" name="テキスト ボックス 523"/>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100330</xdr:rowOff>
    </xdr:from>
    <xdr:to>
      <xdr:col>85</xdr:col>
      <xdr:colOff>177800</xdr:colOff>
      <xdr:row>31</xdr:row>
      <xdr:rowOff>30480</xdr:rowOff>
    </xdr:to>
    <xdr:sp macro="" textlink="">
      <xdr:nvSpPr>
        <xdr:cNvPr id="538" name="楕円 537"/>
        <xdr:cNvSpPr/>
      </xdr:nvSpPr>
      <xdr:spPr>
        <a:xfrm>
          <a:off x="162687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53357</xdr:rowOff>
    </xdr:from>
    <xdr:ext cx="378565" cy="259045"/>
    <xdr:sp macro="" textlink="">
      <xdr:nvSpPr>
        <xdr:cNvPr id="539" name="災害復旧事業費該当値テキスト"/>
        <xdr:cNvSpPr txBox="1"/>
      </xdr:nvSpPr>
      <xdr:spPr>
        <a:xfrm>
          <a:off x="16370300" y="519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49711</xdr:rowOff>
    </xdr:from>
    <xdr:to>
      <xdr:col>81</xdr:col>
      <xdr:colOff>101600</xdr:colOff>
      <xdr:row>36</xdr:row>
      <xdr:rowOff>151311</xdr:rowOff>
    </xdr:to>
    <xdr:sp macro="" textlink="">
      <xdr:nvSpPr>
        <xdr:cNvPr id="540" name="楕円 539"/>
        <xdr:cNvSpPr/>
      </xdr:nvSpPr>
      <xdr:spPr>
        <a:xfrm>
          <a:off x="15430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167838</xdr:rowOff>
    </xdr:from>
    <xdr:ext cx="378565" cy="259045"/>
    <xdr:sp macro="" textlink="">
      <xdr:nvSpPr>
        <xdr:cNvPr id="541" name="テキスト ボックス 540"/>
        <xdr:cNvSpPr txBox="1"/>
      </xdr:nvSpPr>
      <xdr:spPr>
        <a:xfrm>
          <a:off x="15292017" y="599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0" name="テキスト ボックス 60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2" name="テキスト ボックス 61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4" name="テキスト ボックス 61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75147</xdr:rowOff>
    </xdr:from>
    <xdr:to>
      <xdr:col>85</xdr:col>
      <xdr:colOff>126364</xdr:colOff>
      <xdr:row>79</xdr:row>
      <xdr:rowOff>73515</xdr:rowOff>
    </xdr:to>
    <xdr:cxnSp macro="">
      <xdr:nvCxnSpPr>
        <xdr:cNvPr id="622" name="直線コネクタ 621"/>
        <xdr:cNvCxnSpPr/>
      </xdr:nvCxnSpPr>
      <xdr:spPr>
        <a:xfrm flipV="1">
          <a:off x="16317595" y="12248097"/>
          <a:ext cx="1269" cy="136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77342</xdr:rowOff>
    </xdr:from>
    <xdr:ext cx="378565" cy="259045"/>
    <xdr:sp macro="" textlink="">
      <xdr:nvSpPr>
        <xdr:cNvPr id="623" name="公債費最小値テキスト"/>
        <xdr:cNvSpPr txBox="1"/>
      </xdr:nvSpPr>
      <xdr:spPr>
        <a:xfrm>
          <a:off x="16370300" y="1362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73515</xdr:rowOff>
    </xdr:from>
    <xdr:to>
      <xdr:col>86</xdr:col>
      <xdr:colOff>25400</xdr:colOff>
      <xdr:row>79</xdr:row>
      <xdr:rowOff>73515</xdr:rowOff>
    </xdr:to>
    <xdr:cxnSp macro="">
      <xdr:nvCxnSpPr>
        <xdr:cNvPr id="624" name="直線コネクタ 623"/>
        <xdr:cNvCxnSpPr/>
      </xdr:nvCxnSpPr>
      <xdr:spPr>
        <a:xfrm>
          <a:off x="16230600" y="136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21824</xdr:rowOff>
    </xdr:from>
    <xdr:ext cx="534377" cy="259045"/>
    <xdr:sp macro="" textlink="">
      <xdr:nvSpPr>
        <xdr:cNvPr id="625" name="公債費最大値テキスト"/>
        <xdr:cNvSpPr txBox="1"/>
      </xdr:nvSpPr>
      <xdr:spPr>
        <a:xfrm>
          <a:off x="16370300" y="120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75147</xdr:rowOff>
    </xdr:from>
    <xdr:to>
      <xdr:col>86</xdr:col>
      <xdr:colOff>25400</xdr:colOff>
      <xdr:row>71</xdr:row>
      <xdr:rowOff>75147</xdr:rowOff>
    </xdr:to>
    <xdr:cxnSp macro="">
      <xdr:nvCxnSpPr>
        <xdr:cNvPr id="626" name="直線コネクタ 625"/>
        <xdr:cNvCxnSpPr/>
      </xdr:nvCxnSpPr>
      <xdr:spPr>
        <a:xfrm>
          <a:off x="16230600" y="1224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23658</xdr:rowOff>
    </xdr:from>
    <xdr:to>
      <xdr:col>85</xdr:col>
      <xdr:colOff>127000</xdr:colOff>
      <xdr:row>73</xdr:row>
      <xdr:rowOff>112377</xdr:rowOff>
    </xdr:to>
    <xdr:cxnSp macro="">
      <xdr:nvCxnSpPr>
        <xdr:cNvPr id="627" name="直線コネクタ 626"/>
        <xdr:cNvCxnSpPr/>
      </xdr:nvCxnSpPr>
      <xdr:spPr>
        <a:xfrm flipV="1">
          <a:off x="15481300" y="12539508"/>
          <a:ext cx="8382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49039</xdr:rowOff>
    </xdr:from>
    <xdr:ext cx="469744" cy="259045"/>
    <xdr:sp macro="" textlink="">
      <xdr:nvSpPr>
        <xdr:cNvPr id="628" name="公債費平均値テキスト"/>
        <xdr:cNvSpPr txBox="1"/>
      </xdr:nvSpPr>
      <xdr:spPr>
        <a:xfrm>
          <a:off x="16370300" y="12907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70612</xdr:rowOff>
    </xdr:from>
    <xdr:to>
      <xdr:col>85</xdr:col>
      <xdr:colOff>177800</xdr:colOff>
      <xdr:row>76</xdr:row>
      <xdr:rowOff>763</xdr:rowOff>
    </xdr:to>
    <xdr:sp macro="" textlink="">
      <xdr:nvSpPr>
        <xdr:cNvPr id="629" name="フローチャート: 判断 628"/>
        <xdr:cNvSpPr/>
      </xdr:nvSpPr>
      <xdr:spPr>
        <a:xfrm>
          <a:off x="162687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41728</xdr:rowOff>
    </xdr:from>
    <xdr:to>
      <xdr:col>81</xdr:col>
      <xdr:colOff>50800</xdr:colOff>
      <xdr:row>73</xdr:row>
      <xdr:rowOff>112377</xdr:rowOff>
    </xdr:to>
    <xdr:cxnSp macro="">
      <xdr:nvCxnSpPr>
        <xdr:cNvPr id="630" name="直線コネクタ 629"/>
        <xdr:cNvCxnSpPr/>
      </xdr:nvCxnSpPr>
      <xdr:spPr>
        <a:xfrm>
          <a:off x="14592300" y="12557578"/>
          <a:ext cx="889000" cy="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120577</xdr:rowOff>
    </xdr:from>
    <xdr:to>
      <xdr:col>81</xdr:col>
      <xdr:colOff>101600</xdr:colOff>
      <xdr:row>75</xdr:row>
      <xdr:rowOff>50727</xdr:rowOff>
    </xdr:to>
    <xdr:sp macro="" textlink="">
      <xdr:nvSpPr>
        <xdr:cNvPr id="631" name="フローチャート: 判断 630"/>
        <xdr:cNvSpPr/>
      </xdr:nvSpPr>
      <xdr:spPr>
        <a:xfrm>
          <a:off x="15430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41854</xdr:rowOff>
    </xdr:from>
    <xdr:ext cx="469744" cy="259045"/>
    <xdr:sp macro="" textlink="">
      <xdr:nvSpPr>
        <xdr:cNvPr id="632" name="テキスト ボックス 631"/>
        <xdr:cNvSpPr txBox="1"/>
      </xdr:nvSpPr>
      <xdr:spPr>
        <a:xfrm>
          <a:off x="15246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41728</xdr:rowOff>
    </xdr:from>
    <xdr:to>
      <xdr:col>76</xdr:col>
      <xdr:colOff>114300</xdr:colOff>
      <xdr:row>73</xdr:row>
      <xdr:rowOff>45103</xdr:rowOff>
    </xdr:to>
    <xdr:cxnSp macro="">
      <xdr:nvCxnSpPr>
        <xdr:cNvPr id="633" name="直線コネクタ 632"/>
        <xdr:cNvCxnSpPr/>
      </xdr:nvCxnSpPr>
      <xdr:spPr>
        <a:xfrm flipV="1">
          <a:off x="13703300" y="1255757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67782</xdr:rowOff>
    </xdr:from>
    <xdr:to>
      <xdr:col>76</xdr:col>
      <xdr:colOff>165100</xdr:colOff>
      <xdr:row>75</xdr:row>
      <xdr:rowOff>169382</xdr:rowOff>
    </xdr:to>
    <xdr:sp macro="" textlink="">
      <xdr:nvSpPr>
        <xdr:cNvPr id="634" name="フローチャート: 判断 633"/>
        <xdr:cNvSpPr/>
      </xdr:nvSpPr>
      <xdr:spPr>
        <a:xfrm>
          <a:off x="14541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160509</xdr:rowOff>
    </xdr:from>
    <xdr:ext cx="469744" cy="259045"/>
    <xdr:sp macro="" textlink="">
      <xdr:nvSpPr>
        <xdr:cNvPr id="635" name="テキスト ボックス 634"/>
        <xdr:cNvSpPr txBox="1"/>
      </xdr:nvSpPr>
      <xdr:spPr>
        <a:xfrm>
          <a:off x="14357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168765</xdr:rowOff>
    </xdr:from>
    <xdr:to>
      <xdr:col>71</xdr:col>
      <xdr:colOff>177800</xdr:colOff>
      <xdr:row>73</xdr:row>
      <xdr:rowOff>45103</xdr:rowOff>
    </xdr:to>
    <xdr:cxnSp macro="">
      <xdr:nvCxnSpPr>
        <xdr:cNvPr id="636" name="直線コネクタ 635"/>
        <xdr:cNvCxnSpPr/>
      </xdr:nvCxnSpPr>
      <xdr:spPr>
        <a:xfrm>
          <a:off x="12814300" y="12170265"/>
          <a:ext cx="889000" cy="3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94778</xdr:rowOff>
    </xdr:from>
    <xdr:to>
      <xdr:col>72</xdr:col>
      <xdr:colOff>38100</xdr:colOff>
      <xdr:row>75</xdr:row>
      <xdr:rowOff>24928</xdr:rowOff>
    </xdr:to>
    <xdr:sp macro="" textlink="">
      <xdr:nvSpPr>
        <xdr:cNvPr id="637" name="フローチャート: 判断 636"/>
        <xdr:cNvSpPr/>
      </xdr:nvSpPr>
      <xdr:spPr>
        <a:xfrm>
          <a:off x="13652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16055</xdr:rowOff>
    </xdr:from>
    <xdr:ext cx="469744" cy="259045"/>
    <xdr:sp macro="" textlink="">
      <xdr:nvSpPr>
        <xdr:cNvPr id="638" name="テキスト ボックス 637"/>
        <xdr:cNvSpPr txBox="1"/>
      </xdr:nvSpPr>
      <xdr:spPr>
        <a:xfrm>
          <a:off x="13468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79973</xdr:rowOff>
    </xdr:from>
    <xdr:to>
      <xdr:col>67</xdr:col>
      <xdr:colOff>101600</xdr:colOff>
      <xdr:row>75</xdr:row>
      <xdr:rowOff>10123</xdr:rowOff>
    </xdr:to>
    <xdr:sp macro="" textlink="">
      <xdr:nvSpPr>
        <xdr:cNvPr id="639" name="フローチャート: 判断 638"/>
        <xdr:cNvSpPr/>
      </xdr:nvSpPr>
      <xdr:spPr>
        <a:xfrm>
          <a:off x="12763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1250</xdr:rowOff>
    </xdr:from>
    <xdr:ext cx="469744" cy="259045"/>
    <xdr:sp macro="" textlink="">
      <xdr:nvSpPr>
        <xdr:cNvPr id="640" name="テキスト ボックス 639"/>
        <xdr:cNvSpPr txBox="1"/>
      </xdr:nvSpPr>
      <xdr:spPr>
        <a:xfrm>
          <a:off x="12579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144308</xdr:rowOff>
    </xdr:from>
    <xdr:to>
      <xdr:col>85</xdr:col>
      <xdr:colOff>177800</xdr:colOff>
      <xdr:row>73</xdr:row>
      <xdr:rowOff>74458</xdr:rowOff>
    </xdr:to>
    <xdr:sp macro="" textlink="">
      <xdr:nvSpPr>
        <xdr:cNvPr id="646" name="楕円 645"/>
        <xdr:cNvSpPr/>
      </xdr:nvSpPr>
      <xdr:spPr>
        <a:xfrm>
          <a:off x="16268700" y="12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167185</xdr:rowOff>
    </xdr:from>
    <xdr:ext cx="534377" cy="259045"/>
    <xdr:sp macro="" textlink="">
      <xdr:nvSpPr>
        <xdr:cNvPr id="647" name="公債費該当値テキスト"/>
        <xdr:cNvSpPr txBox="1"/>
      </xdr:nvSpPr>
      <xdr:spPr>
        <a:xfrm>
          <a:off x="16370300" y="123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61577</xdr:rowOff>
    </xdr:from>
    <xdr:to>
      <xdr:col>81</xdr:col>
      <xdr:colOff>101600</xdr:colOff>
      <xdr:row>73</xdr:row>
      <xdr:rowOff>163177</xdr:rowOff>
    </xdr:to>
    <xdr:sp macro="" textlink="">
      <xdr:nvSpPr>
        <xdr:cNvPr id="648" name="楕円 647"/>
        <xdr:cNvSpPr/>
      </xdr:nvSpPr>
      <xdr:spPr>
        <a:xfrm>
          <a:off x="15430500" y="125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8254</xdr:rowOff>
    </xdr:from>
    <xdr:ext cx="469744" cy="259045"/>
    <xdr:sp macro="" textlink="">
      <xdr:nvSpPr>
        <xdr:cNvPr id="649" name="テキスト ボックス 648"/>
        <xdr:cNvSpPr txBox="1"/>
      </xdr:nvSpPr>
      <xdr:spPr>
        <a:xfrm>
          <a:off x="15246428" y="123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162378</xdr:rowOff>
    </xdr:from>
    <xdr:to>
      <xdr:col>76</xdr:col>
      <xdr:colOff>165100</xdr:colOff>
      <xdr:row>73</xdr:row>
      <xdr:rowOff>92528</xdr:rowOff>
    </xdr:to>
    <xdr:sp macro="" textlink="">
      <xdr:nvSpPr>
        <xdr:cNvPr id="650" name="楕円 649"/>
        <xdr:cNvSpPr/>
      </xdr:nvSpPr>
      <xdr:spPr>
        <a:xfrm>
          <a:off x="14541500" y="125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109055</xdr:rowOff>
    </xdr:from>
    <xdr:ext cx="469744" cy="259045"/>
    <xdr:sp macro="" textlink="">
      <xdr:nvSpPr>
        <xdr:cNvPr id="651" name="テキスト ボックス 650"/>
        <xdr:cNvSpPr txBox="1"/>
      </xdr:nvSpPr>
      <xdr:spPr>
        <a:xfrm>
          <a:off x="14357428" y="122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165753</xdr:rowOff>
    </xdr:from>
    <xdr:to>
      <xdr:col>72</xdr:col>
      <xdr:colOff>38100</xdr:colOff>
      <xdr:row>73</xdr:row>
      <xdr:rowOff>95903</xdr:rowOff>
    </xdr:to>
    <xdr:sp macro="" textlink="">
      <xdr:nvSpPr>
        <xdr:cNvPr id="652" name="楕円 651"/>
        <xdr:cNvSpPr/>
      </xdr:nvSpPr>
      <xdr:spPr>
        <a:xfrm>
          <a:off x="13652500" y="125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112430</xdr:rowOff>
    </xdr:from>
    <xdr:ext cx="469744" cy="259045"/>
    <xdr:sp macro="" textlink="">
      <xdr:nvSpPr>
        <xdr:cNvPr id="653" name="テキスト ボックス 652"/>
        <xdr:cNvSpPr txBox="1"/>
      </xdr:nvSpPr>
      <xdr:spPr>
        <a:xfrm>
          <a:off x="13468428" y="122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117965</xdr:rowOff>
    </xdr:from>
    <xdr:to>
      <xdr:col>67</xdr:col>
      <xdr:colOff>101600</xdr:colOff>
      <xdr:row>71</xdr:row>
      <xdr:rowOff>48115</xdr:rowOff>
    </xdr:to>
    <xdr:sp macro="" textlink="">
      <xdr:nvSpPr>
        <xdr:cNvPr id="654" name="楕円 653"/>
        <xdr:cNvSpPr/>
      </xdr:nvSpPr>
      <xdr:spPr>
        <a:xfrm>
          <a:off x="12763500" y="121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64642</xdr:rowOff>
    </xdr:from>
    <xdr:ext cx="534377" cy="259045"/>
    <xdr:sp macro="" textlink="">
      <xdr:nvSpPr>
        <xdr:cNvPr id="655" name="テキスト ボックス 654"/>
        <xdr:cNvSpPr txBox="1"/>
      </xdr:nvSpPr>
      <xdr:spPr>
        <a:xfrm>
          <a:off x="12547111" y="118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161480</xdr:rowOff>
    </xdr:from>
    <xdr:to>
      <xdr:col>85</xdr:col>
      <xdr:colOff>127000</xdr:colOff>
      <xdr:row>97</xdr:row>
      <xdr:rowOff>162230</xdr:rowOff>
    </xdr:to>
    <xdr:cxnSp macro="">
      <xdr:nvCxnSpPr>
        <xdr:cNvPr id="684" name="直線コネクタ 683"/>
        <xdr:cNvCxnSpPr/>
      </xdr:nvCxnSpPr>
      <xdr:spPr>
        <a:xfrm>
          <a:off x="15481300" y="16792130"/>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5"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142151</xdr:rowOff>
    </xdr:from>
    <xdr:to>
      <xdr:col>81</xdr:col>
      <xdr:colOff>50800</xdr:colOff>
      <xdr:row>97</xdr:row>
      <xdr:rowOff>161480</xdr:rowOff>
    </xdr:to>
    <xdr:cxnSp macro="">
      <xdr:nvCxnSpPr>
        <xdr:cNvPr id="687" name="直線コネクタ 686"/>
        <xdr:cNvCxnSpPr/>
      </xdr:nvCxnSpPr>
      <xdr:spPr>
        <a:xfrm>
          <a:off x="14592300" y="16772801"/>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9" name="テキスト ボックス 688"/>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142151</xdr:rowOff>
    </xdr:from>
    <xdr:to>
      <xdr:col>76</xdr:col>
      <xdr:colOff>114300</xdr:colOff>
      <xdr:row>98</xdr:row>
      <xdr:rowOff>74180</xdr:rowOff>
    </xdr:to>
    <xdr:cxnSp macro="">
      <xdr:nvCxnSpPr>
        <xdr:cNvPr id="690" name="直線コネクタ 689"/>
        <xdr:cNvCxnSpPr/>
      </xdr:nvCxnSpPr>
      <xdr:spPr>
        <a:xfrm flipV="1">
          <a:off x="13703300" y="16772801"/>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2" name="テキスト ボックス 691"/>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155817</xdr:rowOff>
    </xdr:from>
    <xdr:to>
      <xdr:col>71</xdr:col>
      <xdr:colOff>177800</xdr:colOff>
      <xdr:row>98</xdr:row>
      <xdr:rowOff>74180</xdr:rowOff>
    </xdr:to>
    <xdr:cxnSp macro="">
      <xdr:nvCxnSpPr>
        <xdr:cNvPr id="693" name="直線コネクタ 692"/>
        <xdr:cNvCxnSpPr/>
      </xdr:nvCxnSpPr>
      <xdr:spPr>
        <a:xfrm>
          <a:off x="12814300" y="16786467"/>
          <a:ext cx="889000" cy="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111430</xdr:rowOff>
    </xdr:from>
    <xdr:to>
      <xdr:col>85</xdr:col>
      <xdr:colOff>177800</xdr:colOff>
      <xdr:row>98</xdr:row>
      <xdr:rowOff>41580</xdr:rowOff>
    </xdr:to>
    <xdr:sp macro="" textlink="">
      <xdr:nvSpPr>
        <xdr:cNvPr id="703" name="楕円 702"/>
        <xdr:cNvSpPr/>
      </xdr:nvSpPr>
      <xdr:spPr>
        <a:xfrm>
          <a:off x="16268700" y="167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134307</xdr:rowOff>
    </xdr:from>
    <xdr:ext cx="534377" cy="259045"/>
    <xdr:sp macro="" textlink="">
      <xdr:nvSpPr>
        <xdr:cNvPr id="704" name="積立金該当値テキスト"/>
        <xdr:cNvSpPr txBox="1"/>
      </xdr:nvSpPr>
      <xdr:spPr>
        <a:xfrm>
          <a:off x="16370300" y="165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110680</xdr:rowOff>
    </xdr:from>
    <xdr:to>
      <xdr:col>81</xdr:col>
      <xdr:colOff>101600</xdr:colOff>
      <xdr:row>98</xdr:row>
      <xdr:rowOff>40830</xdr:rowOff>
    </xdr:to>
    <xdr:sp macro="" textlink="">
      <xdr:nvSpPr>
        <xdr:cNvPr id="705" name="楕円 704"/>
        <xdr:cNvSpPr/>
      </xdr:nvSpPr>
      <xdr:spPr>
        <a:xfrm>
          <a:off x="15430500" y="167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31957</xdr:rowOff>
    </xdr:from>
    <xdr:ext cx="534377" cy="259045"/>
    <xdr:sp macro="" textlink="">
      <xdr:nvSpPr>
        <xdr:cNvPr id="706" name="テキスト ボックス 705"/>
        <xdr:cNvSpPr txBox="1"/>
      </xdr:nvSpPr>
      <xdr:spPr>
        <a:xfrm>
          <a:off x="15214111" y="168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91351</xdr:rowOff>
    </xdr:from>
    <xdr:to>
      <xdr:col>76</xdr:col>
      <xdr:colOff>165100</xdr:colOff>
      <xdr:row>98</xdr:row>
      <xdr:rowOff>21501</xdr:rowOff>
    </xdr:to>
    <xdr:sp macro="" textlink="">
      <xdr:nvSpPr>
        <xdr:cNvPr id="707" name="楕円 706"/>
        <xdr:cNvSpPr/>
      </xdr:nvSpPr>
      <xdr:spPr>
        <a:xfrm>
          <a:off x="14541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12628</xdr:rowOff>
    </xdr:from>
    <xdr:ext cx="534377" cy="259045"/>
    <xdr:sp macro="" textlink="">
      <xdr:nvSpPr>
        <xdr:cNvPr id="708" name="テキスト ボックス 707"/>
        <xdr:cNvSpPr txBox="1"/>
      </xdr:nvSpPr>
      <xdr:spPr>
        <a:xfrm>
          <a:off x="14325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23380</xdr:rowOff>
    </xdr:from>
    <xdr:to>
      <xdr:col>72</xdr:col>
      <xdr:colOff>38100</xdr:colOff>
      <xdr:row>98</xdr:row>
      <xdr:rowOff>124980</xdr:rowOff>
    </xdr:to>
    <xdr:sp macro="" textlink="">
      <xdr:nvSpPr>
        <xdr:cNvPr id="709" name="楕円 708"/>
        <xdr:cNvSpPr/>
      </xdr:nvSpPr>
      <xdr:spPr>
        <a:xfrm>
          <a:off x="13652500" y="16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116107</xdr:rowOff>
    </xdr:from>
    <xdr:ext cx="534377" cy="259045"/>
    <xdr:sp macro="" textlink="">
      <xdr:nvSpPr>
        <xdr:cNvPr id="710" name="テキスト ボックス 709"/>
        <xdr:cNvSpPr txBox="1"/>
      </xdr:nvSpPr>
      <xdr:spPr>
        <a:xfrm>
          <a:off x="13436111" y="169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105017</xdr:rowOff>
    </xdr:from>
    <xdr:to>
      <xdr:col>67</xdr:col>
      <xdr:colOff>101600</xdr:colOff>
      <xdr:row>98</xdr:row>
      <xdr:rowOff>35167</xdr:rowOff>
    </xdr:to>
    <xdr:sp macro="" textlink="">
      <xdr:nvSpPr>
        <xdr:cNvPr id="711" name="楕円 710"/>
        <xdr:cNvSpPr/>
      </xdr:nvSpPr>
      <xdr:spPr>
        <a:xfrm>
          <a:off x="12763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26294</xdr:rowOff>
    </xdr:from>
    <xdr:ext cx="534377" cy="259045"/>
    <xdr:sp macro="" textlink="">
      <xdr:nvSpPr>
        <xdr:cNvPr id="712" name="テキスト ボックス 711"/>
        <xdr:cNvSpPr txBox="1"/>
      </xdr:nvSpPr>
      <xdr:spPr>
        <a:xfrm>
          <a:off x="12547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114097</xdr:rowOff>
    </xdr:from>
    <xdr:to>
      <xdr:col>116</xdr:col>
      <xdr:colOff>63500</xdr:colOff>
      <xdr:row>58</xdr:row>
      <xdr:rowOff>128087</xdr:rowOff>
    </xdr:to>
    <xdr:cxnSp macro="">
      <xdr:nvCxnSpPr>
        <xdr:cNvPr id="792" name="直線コネクタ 791"/>
        <xdr:cNvCxnSpPr/>
      </xdr:nvCxnSpPr>
      <xdr:spPr>
        <a:xfrm>
          <a:off x="21323300" y="10058197"/>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114097</xdr:rowOff>
    </xdr:from>
    <xdr:to>
      <xdr:col>111</xdr:col>
      <xdr:colOff>177800</xdr:colOff>
      <xdr:row>58</xdr:row>
      <xdr:rowOff>123881</xdr:rowOff>
    </xdr:to>
    <xdr:cxnSp macro="">
      <xdr:nvCxnSpPr>
        <xdr:cNvPr id="795" name="直線コネクタ 794"/>
        <xdr:cNvCxnSpPr/>
      </xdr:nvCxnSpPr>
      <xdr:spPr>
        <a:xfrm flipV="1">
          <a:off x="20434300" y="1005819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123881</xdr:rowOff>
    </xdr:from>
    <xdr:to>
      <xdr:col>107</xdr:col>
      <xdr:colOff>50800</xdr:colOff>
      <xdr:row>58</xdr:row>
      <xdr:rowOff>138511</xdr:rowOff>
    </xdr:to>
    <xdr:cxnSp macro="">
      <xdr:nvCxnSpPr>
        <xdr:cNvPr id="798" name="直線コネクタ 797"/>
        <xdr:cNvCxnSpPr/>
      </xdr:nvCxnSpPr>
      <xdr:spPr>
        <a:xfrm flipV="1">
          <a:off x="19545300" y="100679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138511</xdr:rowOff>
    </xdr:to>
    <xdr:cxnSp macro="">
      <xdr:nvCxnSpPr>
        <xdr:cNvPr id="801" name="直線コネクタ 800"/>
        <xdr:cNvCxnSpPr/>
      </xdr:nvCxnSpPr>
      <xdr:spPr>
        <a:xfrm>
          <a:off x="18656300" y="1008242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77287</xdr:rowOff>
    </xdr:from>
    <xdr:to>
      <xdr:col>116</xdr:col>
      <xdr:colOff>114300</xdr:colOff>
      <xdr:row>59</xdr:row>
      <xdr:rowOff>7437</xdr:rowOff>
    </xdr:to>
    <xdr:sp macro="" textlink="">
      <xdr:nvSpPr>
        <xdr:cNvPr id="811" name="楕円 810"/>
        <xdr:cNvSpPr/>
      </xdr:nvSpPr>
      <xdr:spPr>
        <a:xfrm>
          <a:off x="221107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163664</xdr:rowOff>
    </xdr:from>
    <xdr:ext cx="378565" cy="259045"/>
    <xdr:sp macro="" textlink="">
      <xdr:nvSpPr>
        <xdr:cNvPr id="812" name="貸付金該当値テキスト"/>
        <xdr:cNvSpPr txBox="1"/>
      </xdr:nvSpPr>
      <xdr:spPr>
        <a:xfrm>
          <a:off x="22212300" y="993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63297</xdr:rowOff>
    </xdr:from>
    <xdr:to>
      <xdr:col>112</xdr:col>
      <xdr:colOff>38100</xdr:colOff>
      <xdr:row>58</xdr:row>
      <xdr:rowOff>164897</xdr:rowOff>
    </xdr:to>
    <xdr:sp macro="" textlink="">
      <xdr:nvSpPr>
        <xdr:cNvPr id="813" name="楕円 812"/>
        <xdr:cNvSpPr/>
      </xdr:nvSpPr>
      <xdr:spPr>
        <a:xfrm>
          <a:off x="21272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156024</xdr:rowOff>
    </xdr:from>
    <xdr:ext cx="378565" cy="259045"/>
    <xdr:sp macro="" textlink="">
      <xdr:nvSpPr>
        <xdr:cNvPr id="814" name="テキスト ボックス 813"/>
        <xdr:cNvSpPr txBox="1"/>
      </xdr:nvSpPr>
      <xdr:spPr>
        <a:xfrm>
          <a:off x="21134017" y="1010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73081</xdr:rowOff>
    </xdr:from>
    <xdr:to>
      <xdr:col>107</xdr:col>
      <xdr:colOff>101600</xdr:colOff>
      <xdr:row>59</xdr:row>
      <xdr:rowOff>3231</xdr:rowOff>
    </xdr:to>
    <xdr:sp macro="" textlink="">
      <xdr:nvSpPr>
        <xdr:cNvPr id="815" name="楕円 814"/>
        <xdr:cNvSpPr/>
      </xdr:nvSpPr>
      <xdr:spPr>
        <a:xfrm>
          <a:off x="20383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165808</xdr:rowOff>
    </xdr:from>
    <xdr:ext cx="378565" cy="259045"/>
    <xdr:sp macro="" textlink="">
      <xdr:nvSpPr>
        <xdr:cNvPr id="816" name="テキスト ボックス 815"/>
        <xdr:cNvSpPr txBox="1"/>
      </xdr:nvSpPr>
      <xdr:spPr>
        <a:xfrm>
          <a:off x="20245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87711</xdr:rowOff>
    </xdr:from>
    <xdr:to>
      <xdr:col>102</xdr:col>
      <xdr:colOff>165100</xdr:colOff>
      <xdr:row>59</xdr:row>
      <xdr:rowOff>17861</xdr:rowOff>
    </xdr:to>
    <xdr:sp macro="" textlink="">
      <xdr:nvSpPr>
        <xdr:cNvPr id="817" name="楕円 816"/>
        <xdr:cNvSpPr/>
      </xdr:nvSpPr>
      <xdr:spPr>
        <a:xfrm>
          <a:off x="19494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8988</xdr:rowOff>
    </xdr:from>
    <xdr:ext cx="313932" cy="259045"/>
    <xdr:sp macro="" textlink="">
      <xdr:nvSpPr>
        <xdr:cNvPr id="818" name="テキスト ボックス 817"/>
        <xdr:cNvSpPr txBox="1"/>
      </xdr:nvSpPr>
      <xdr:spPr>
        <a:xfrm>
          <a:off x="19388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87529</xdr:rowOff>
    </xdr:from>
    <xdr:to>
      <xdr:col>98</xdr:col>
      <xdr:colOff>38100</xdr:colOff>
      <xdr:row>59</xdr:row>
      <xdr:rowOff>17679</xdr:rowOff>
    </xdr:to>
    <xdr:sp macro="" textlink="">
      <xdr:nvSpPr>
        <xdr:cNvPr id="819" name="楕円 818"/>
        <xdr:cNvSpPr/>
      </xdr:nvSpPr>
      <xdr:spPr>
        <a:xfrm>
          <a:off x="18605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8806</xdr:rowOff>
    </xdr:from>
    <xdr:ext cx="313932" cy="259045"/>
    <xdr:sp macro="" textlink="">
      <xdr:nvSpPr>
        <xdr:cNvPr id="820" name="テキスト ボックス 819"/>
        <xdr:cNvSpPr txBox="1"/>
      </xdr:nvSpPr>
      <xdr:spPr>
        <a:xfrm>
          <a:off x="18499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28981</xdr:rowOff>
    </xdr:from>
    <xdr:to>
      <xdr:col>116</xdr:col>
      <xdr:colOff>63500</xdr:colOff>
      <xdr:row>73</xdr:row>
      <xdr:rowOff>92684</xdr:rowOff>
    </xdr:to>
    <xdr:cxnSp macro="">
      <xdr:nvCxnSpPr>
        <xdr:cNvPr id="850" name="直線コネクタ 849"/>
        <xdr:cNvCxnSpPr/>
      </xdr:nvCxnSpPr>
      <xdr:spPr>
        <a:xfrm>
          <a:off x="21323300" y="1254483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51"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28981</xdr:rowOff>
    </xdr:from>
    <xdr:to>
      <xdr:col>111</xdr:col>
      <xdr:colOff>177800</xdr:colOff>
      <xdr:row>73</xdr:row>
      <xdr:rowOff>30429</xdr:rowOff>
    </xdr:to>
    <xdr:cxnSp macro="">
      <xdr:nvCxnSpPr>
        <xdr:cNvPr id="853" name="直線コネクタ 852"/>
        <xdr:cNvCxnSpPr/>
      </xdr:nvCxnSpPr>
      <xdr:spPr>
        <a:xfrm flipV="1">
          <a:off x="20434300" y="1254483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5" name="テキスト ボックス 854"/>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164694</xdr:rowOff>
    </xdr:from>
    <xdr:to>
      <xdr:col>107</xdr:col>
      <xdr:colOff>50800</xdr:colOff>
      <xdr:row>73</xdr:row>
      <xdr:rowOff>30429</xdr:rowOff>
    </xdr:to>
    <xdr:cxnSp macro="">
      <xdr:nvCxnSpPr>
        <xdr:cNvPr id="856" name="直線コネクタ 855"/>
        <xdr:cNvCxnSpPr/>
      </xdr:nvCxnSpPr>
      <xdr:spPr>
        <a:xfrm>
          <a:off x="19545300" y="12509094"/>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8" name="テキスト ボックス 857"/>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88646</xdr:rowOff>
    </xdr:from>
    <xdr:to>
      <xdr:col>102</xdr:col>
      <xdr:colOff>114300</xdr:colOff>
      <xdr:row>72</xdr:row>
      <xdr:rowOff>164694</xdr:rowOff>
    </xdr:to>
    <xdr:cxnSp macro="">
      <xdr:nvCxnSpPr>
        <xdr:cNvPr id="859" name="直線コネクタ 858"/>
        <xdr:cNvCxnSpPr/>
      </xdr:nvCxnSpPr>
      <xdr:spPr>
        <a:xfrm>
          <a:off x="18656300" y="12433046"/>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1" name="テキスト ボックス 860"/>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3" name="テキスト ボックス 862"/>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41884</xdr:rowOff>
    </xdr:from>
    <xdr:to>
      <xdr:col>116</xdr:col>
      <xdr:colOff>114300</xdr:colOff>
      <xdr:row>73</xdr:row>
      <xdr:rowOff>143484</xdr:rowOff>
    </xdr:to>
    <xdr:sp macro="" textlink="">
      <xdr:nvSpPr>
        <xdr:cNvPr id="869" name="楕円 868"/>
        <xdr:cNvSpPr/>
      </xdr:nvSpPr>
      <xdr:spPr>
        <a:xfrm>
          <a:off x="22110700" y="12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64761</xdr:rowOff>
    </xdr:from>
    <xdr:ext cx="534377" cy="259045"/>
    <xdr:sp macro="" textlink="">
      <xdr:nvSpPr>
        <xdr:cNvPr id="870" name="繰出金該当値テキスト"/>
        <xdr:cNvSpPr txBox="1"/>
      </xdr:nvSpPr>
      <xdr:spPr>
        <a:xfrm>
          <a:off x="22212300" y="124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149631</xdr:rowOff>
    </xdr:from>
    <xdr:to>
      <xdr:col>112</xdr:col>
      <xdr:colOff>38100</xdr:colOff>
      <xdr:row>73</xdr:row>
      <xdr:rowOff>79781</xdr:rowOff>
    </xdr:to>
    <xdr:sp macro="" textlink="">
      <xdr:nvSpPr>
        <xdr:cNvPr id="871" name="楕円 870"/>
        <xdr:cNvSpPr/>
      </xdr:nvSpPr>
      <xdr:spPr>
        <a:xfrm>
          <a:off x="21272500" y="124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96308</xdr:rowOff>
    </xdr:from>
    <xdr:ext cx="534377" cy="259045"/>
    <xdr:sp macro="" textlink="">
      <xdr:nvSpPr>
        <xdr:cNvPr id="872" name="テキスト ボックス 871"/>
        <xdr:cNvSpPr txBox="1"/>
      </xdr:nvSpPr>
      <xdr:spPr>
        <a:xfrm>
          <a:off x="21056111" y="12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151079</xdr:rowOff>
    </xdr:from>
    <xdr:to>
      <xdr:col>107</xdr:col>
      <xdr:colOff>101600</xdr:colOff>
      <xdr:row>73</xdr:row>
      <xdr:rowOff>81229</xdr:rowOff>
    </xdr:to>
    <xdr:sp macro="" textlink="">
      <xdr:nvSpPr>
        <xdr:cNvPr id="873" name="楕円 872"/>
        <xdr:cNvSpPr/>
      </xdr:nvSpPr>
      <xdr:spPr>
        <a:xfrm>
          <a:off x="20383500" y="1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97756</xdr:rowOff>
    </xdr:from>
    <xdr:ext cx="534377" cy="259045"/>
    <xdr:sp macro="" textlink="">
      <xdr:nvSpPr>
        <xdr:cNvPr id="874" name="テキスト ボックス 873"/>
        <xdr:cNvSpPr txBox="1"/>
      </xdr:nvSpPr>
      <xdr:spPr>
        <a:xfrm>
          <a:off x="20167111" y="122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113894</xdr:rowOff>
    </xdr:from>
    <xdr:to>
      <xdr:col>102</xdr:col>
      <xdr:colOff>165100</xdr:colOff>
      <xdr:row>73</xdr:row>
      <xdr:rowOff>44044</xdr:rowOff>
    </xdr:to>
    <xdr:sp macro="" textlink="">
      <xdr:nvSpPr>
        <xdr:cNvPr id="875" name="楕円 874"/>
        <xdr:cNvSpPr/>
      </xdr:nvSpPr>
      <xdr:spPr>
        <a:xfrm>
          <a:off x="19494500" y="12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60571</xdr:rowOff>
    </xdr:from>
    <xdr:ext cx="534377" cy="259045"/>
    <xdr:sp macro="" textlink="">
      <xdr:nvSpPr>
        <xdr:cNvPr id="876" name="テキスト ボックス 875"/>
        <xdr:cNvSpPr txBox="1"/>
      </xdr:nvSpPr>
      <xdr:spPr>
        <a:xfrm>
          <a:off x="19278111" y="122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37846</xdr:rowOff>
    </xdr:from>
    <xdr:to>
      <xdr:col>98</xdr:col>
      <xdr:colOff>38100</xdr:colOff>
      <xdr:row>72</xdr:row>
      <xdr:rowOff>139446</xdr:rowOff>
    </xdr:to>
    <xdr:sp macro="" textlink="">
      <xdr:nvSpPr>
        <xdr:cNvPr id="877" name="楕円 876"/>
        <xdr:cNvSpPr/>
      </xdr:nvSpPr>
      <xdr:spPr>
        <a:xfrm>
          <a:off x="18605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155973</xdr:rowOff>
    </xdr:from>
    <xdr:ext cx="534377" cy="259045"/>
    <xdr:sp macro="" textlink="">
      <xdr:nvSpPr>
        <xdr:cNvPr id="878" name="テキスト ボックス 877"/>
        <xdr:cNvSpPr txBox="1"/>
      </xdr:nvSpPr>
      <xdr:spPr>
        <a:xfrm>
          <a:off x="18389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本区の歳出決算総額は、住民一人当たり</a:t>
          </a:r>
          <a:r>
            <a:rPr kumimoji="1" lang="en-US" altLang="ja-JP" sz="1400" b="0" i="0" baseline="0">
              <a:solidFill>
                <a:schemeClr val="dk1"/>
              </a:solidFill>
              <a:effectLst/>
              <a:latin typeface="+mn-lt"/>
              <a:ea typeface="+mn-ea"/>
              <a:cs typeface="+mn-cs"/>
            </a:rPr>
            <a:t>557,506</a:t>
          </a:r>
          <a:r>
            <a:rPr kumimoji="1" lang="ja-JP" altLang="ja-JP" sz="14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主な構成項目である扶助費は、住民一人当たり</a:t>
          </a:r>
          <a:r>
            <a:rPr kumimoji="1" lang="en-US" altLang="ja-JP" sz="1400" b="0" i="0" baseline="0">
              <a:solidFill>
                <a:schemeClr val="dk1"/>
              </a:solidFill>
              <a:effectLst/>
              <a:latin typeface="+mn-lt"/>
              <a:ea typeface="+mn-ea"/>
              <a:cs typeface="+mn-cs"/>
            </a:rPr>
            <a:t>152,892</a:t>
          </a:r>
          <a:r>
            <a:rPr kumimoji="1" lang="ja-JP" altLang="ja-JP" sz="1400" b="0" i="0" baseline="0">
              <a:solidFill>
                <a:schemeClr val="dk1"/>
              </a:solidFill>
              <a:effectLst/>
              <a:latin typeface="+mn-lt"/>
              <a:ea typeface="+mn-ea"/>
              <a:cs typeface="+mn-cs"/>
            </a:rPr>
            <a:t>円となっている。増加傾向にあり、類似団体より高い数値となっている。これは、私立保育所保育委託費</a:t>
          </a:r>
          <a:r>
            <a:rPr kumimoji="1" lang="ja-JP" altLang="en-US" sz="1400" b="0" i="0" baseline="0">
              <a:solidFill>
                <a:schemeClr val="dk1"/>
              </a:solidFill>
              <a:effectLst/>
              <a:latin typeface="+mn-lt"/>
              <a:ea typeface="+mn-ea"/>
              <a:cs typeface="+mn-cs"/>
            </a:rPr>
            <a:t>等</a:t>
          </a:r>
          <a:r>
            <a:rPr kumimoji="1" lang="ja-JP" altLang="ja-JP" sz="1400" b="0" i="0" baseline="0">
              <a:solidFill>
                <a:schemeClr val="dk1"/>
              </a:solidFill>
              <a:effectLst/>
              <a:latin typeface="+mn-lt"/>
              <a:ea typeface="+mn-ea"/>
              <a:cs typeface="+mn-cs"/>
            </a:rPr>
            <a:t>の増によるものであり、今後も保育需要増への対応等により、増加していくことが見込まれる。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普通建設事業費（うち新規整備）は、住民一人当たり</a:t>
          </a:r>
          <a:r>
            <a:rPr kumimoji="1" lang="en-US" altLang="ja-JP" sz="1400" b="0" i="0" baseline="0">
              <a:solidFill>
                <a:schemeClr val="dk1"/>
              </a:solidFill>
              <a:effectLst/>
              <a:latin typeface="+mn-lt"/>
              <a:ea typeface="+mn-ea"/>
              <a:cs typeface="+mn-cs"/>
            </a:rPr>
            <a:t>17,019</a:t>
          </a:r>
          <a:r>
            <a:rPr kumimoji="1" lang="ja-JP" altLang="ja-JP" sz="1400" b="0" i="0" baseline="0">
              <a:solidFill>
                <a:schemeClr val="dk1"/>
              </a:solidFill>
              <a:effectLst/>
              <a:latin typeface="+mn-lt"/>
              <a:ea typeface="+mn-ea"/>
              <a:cs typeface="+mn-cs"/>
            </a:rPr>
            <a:t>円となっており、</a:t>
          </a:r>
          <a:r>
            <a:rPr kumimoji="1" lang="ja-JP" altLang="en-US" sz="1400" b="0" i="0" baseline="0">
              <a:solidFill>
                <a:schemeClr val="dk1"/>
              </a:solidFill>
              <a:effectLst/>
              <a:latin typeface="+mn-lt"/>
              <a:ea typeface="+mn-ea"/>
              <a:cs typeface="+mn-cs"/>
            </a:rPr>
            <a:t>東武伊勢崎線立体化事業</a:t>
          </a:r>
          <a:r>
            <a:rPr kumimoji="1" lang="ja-JP" altLang="ja-JP" sz="1400" b="0" i="0" baseline="0">
              <a:solidFill>
                <a:schemeClr val="dk1"/>
              </a:solidFill>
              <a:effectLst/>
              <a:latin typeface="+mn-lt"/>
              <a:ea typeface="+mn-ea"/>
              <a:cs typeface="+mn-cs"/>
            </a:rPr>
            <a:t>等</a:t>
          </a:r>
          <a:r>
            <a:rPr kumimoji="1" lang="ja-JP" altLang="en-US" sz="1400" b="0" i="0" baseline="0">
              <a:solidFill>
                <a:schemeClr val="dk1"/>
              </a:solidFill>
              <a:effectLst/>
              <a:latin typeface="+mn-lt"/>
              <a:ea typeface="+mn-ea"/>
              <a:cs typeface="+mn-cs"/>
            </a:rPr>
            <a:t>の実施により</a:t>
          </a:r>
          <a:r>
            <a:rPr kumimoji="1" lang="ja-JP" altLang="ja-JP" sz="1400" b="0" i="0" baseline="0">
              <a:solidFill>
                <a:schemeClr val="dk1"/>
              </a:solidFill>
              <a:effectLst/>
              <a:latin typeface="+mn-lt"/>
              <a:ea typeface="+mn-ea"/>
              <a:cs typeface="+mn-cs"/>
            </a:rPr>
            <a:t>前年度から</a:t>
          </a:r>
          <a:r>
            <a:rPr kumimoji="1" lang="ja-JP" altLang="en-US" sz="1400" b="0" i="0" baseline="0">
              <a:solidFill>
                <a:schemeClr val="dk1"/>
              </a:solidFill>
              <a:effectLst/>
              <a:latin typeface="+mn-lt"/>
              <a:ea typeface="+mn-ea"/>
              <a:cs typeface="+mn-cs"/>
            </a:rPr>
            <a:t>増加した。</a:t>
          </a:r>
          <a:r>
            <a:rPr kumimoji="1" lang="ja-JP" altLang="ja-JP" sz="1400" b="0" i="0" baseline="0">
              <a:solidFill>
                <a:schemeClr val="dk1"/>
              </a:solidFill>
              <a:effectLst/>
              <a:latin typeface="+mn-lt"/>
              <a:ea typeface="+mn-ea"/>
              <a:cs typeface="+mn-cs"/>
            </a:rPr>
            <a:t>類似団体と比較して一人当たりコストが高い状況となっている。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275,647
263,216
13.77
159,725,780
153,674,877
5,446,175
71,383,569
29,039,943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62139</xdr:rowOff>
    </xdr:from>
    <xdr:to>
      <xdr:col>24</xdr:col>
      <xdr:colOff>63500</xdr:colOff>
      <xdr:row>37</xdr:row>
      <xdr:rowOff>62629</xdr:rowOff>
    </xdr:to>
    <xdr:cxnSp macro="">
      <xdr:nvCxnSpPr>
        <xdr:cNvPr id="62" name="直線コネクタ 61"/>
        <xdr:cNvCxnSpPr/>
      </xdr:nvCxnSpPr>
      <xdr:spPr>
        <a:xfrm flipV="1">
          <a:off x="3797300" y="640578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62629</xdr:rowOff>
    </xdr:from>
    <xdr:to>
      <xdr:col>19</xdr:col>
      <xdr:colOff>177800</xdr:colOff>
      <xdr:row>37</xdr:row>
      <xdr:rowOff>63446</xdr:rowOff>
    </xdr:to>
    <xdr:cxnSp macro="">
      <xdr:nvCxnSpPr>
        <xdr:cNvPr id="65" name="直線コネクタ 64"/>
        <xdr:cNvCxnSpPr/>
      </xdr:nvCxnSpPr>
      <xdr:spPr>
        <a:xfrm flipV="1">
          <a:off x="2908300" y="640627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55118</xdr:rowOff>
    </xdr:from>
    <xdr:to>
      <xdr:col>15</xdr:col>
      <xdr:colOff>50800</xdr:colOff>
      <xdr:row>37</xdr:row>
      <xdr:rowOff>63446</xdr:rowOff>
    </xdr:to>
    <xdr:cxnSp macro="">
      <xdr:nvCxnSpPr>
        <xdr:cNvPr id="68" name="直線コネクタ 67"/>
        <xdr:cNvCxnSpPr/>
      </xdr:nvCxnSpPr>
      <xdr:spPr>
        <a:xfrm>
          <a:off x="2019300" y="639876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47934</xdr:rowOff>
    </xdr:from>
    <xdr:to>
      <xdr:col>10</xdr:col>
      <xdr:colOff>114300</xdr:colOff>
      <xdr:row>37</xdr:row>
      <xdr:rowOff>55118</xdr:rowOff>
    </xdr:to>
    <xdr:cxnSp macro="">
      <xdr:nvCxnSpPr>
        <xdr:cNvPr id="71" name="直線コネクタ 70"/>
        <xdr:cNvCxnSpPr/>
      </xdr:nvCxnSpPr>
      <xdr:spPr>
        <a:xfrm>
          <a:off x="1130300" y="639158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xdr:rowOff>
    </xdr:from>
    <xdr:to>
      <xdr:col>24</xdr:col>
      <xdr:colOff>114300</xdr:colOff>
      <xdr:row>37</xdr:row>
      <xdr:rowOff>112939</xdr:rowOff>
    </xdr:to>
    <xdr:sp macro="" textlink="">
      <xdr:nvSpPr>
        <xdr:cNvPr id="81" name="楕円 80"/>
        <xdr:cNvSpPr/>
      </xdr:nvSpPr>
      <xdr:spPr>
        <a:xfrm>
          <a:off x="4584700" y="63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34216</xdr:rowOff>
    </xdr:from>
    <xdr:ext cx="469744" cy="259045"/>
    <xdr:sp macro="" textlink="">
      <xdr:nvSpPr>
        <xdr:cNvPr id="82" name="議会費該当値テキスト"/>
        <xdr:cNvSpPr txBox="1"/>
      </xdr:nvSpPr>
      <xdr:spPr>
        <a:xfrm>
          <a:off x="4686300" y="620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11829</xdr:rowOff>
    </xdr:from>
    <xdr:to>
      <xdr:col>20</xdr:col>
      <xdr:colOff>38100</xdr:colOff>
      <xdr:row>37</xdr:row>
      <xdr:rowOff>113429</xdr:rowOff>
    </xdr:to>
    <xdr:sp macro="" textlink="">
      <xdr:nvSpPr>
        <xdr:cNvPr id="83" name="楕円 82"/>
        <xdr:cNvSpPr/>
      </xdr:nvSpPr>
      <xdr:spPr>
        <a:xfrm>
          <a:off x="3746500" y="63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129956</xdr:rowOff>
    </xdr:from>
    <xdr:ext cx="469744" cy="259045"/>
    <xdr:sp macro="" textlink="">
      <xdr:nvSpPr>
        <xdr:cNvPr id="84" name="テキスト ボックス 83"/>
        <xdr:cNvSpPr txBox="1"/>
      </xdr:nvSpPr>
      <xdr:spPr>
        <a:xfrm>
          <a:off x="3562428" y="61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12646</xdr:rowOff>
    </xdr:from>
    <xdr:to>
      <xdr:col>15</xdr:col>
      <xdr:colOff>101600</xdr:colOff>
      <xdr:row>37</xdr:row>
      <xdr:rowOff>114246</xdr:rowOff>
    </xdr:to>
    <xdr:sp macro="" textlink="">
      <xdr:nvSpPr>
        <xdr:cNvPr id="85" name="楕円 84"/>
        <xdr:cNvSpPr/>
      </xdr:nvSpPr>
      <xdr:spPr>
        <a:xfrm>
          <a:off x="2857500" y="63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130773</xdr:rowOff>
    </xdr:from>
    <xdr:ext cx="469744" cy="259045"/>
    <xdr:sp macro="" textlink="">
      <xdr:nvSpPr>
        <xdr:cNvPr id="86" name="テキスト ボックス 85"/>
        <xdr:cNvSpPr txBox="1"/>
      </xdr:nvSpPr>
      <xdr:spPr>
        <a:xfrm>
          <a:off x="2673428" y="61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xdr:rowOff>
    </xdr:from>
    <xdr:to>
      <xdr:col>10</xdr:col>
      <xdr:colOff>165100</xdr:colOff>
      <xdr:row>37</xdr:row>
      <xdr:rowOff>105918</xdr:rowOff>
    </xdr:to>
    <xdr:sp macro="" textlink="">
      <xdr:nvSpPr>
        <xdr:cNvPr id="87" name="楕円 86"/>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122445</xdr:rowOff>
    </xdr:from>
    <xdr:ext cx="469744" cy="259045"/>
    <xdr:sp macro="" textlink="">
      <xdr:nvSpPr>
        <xdr:cNvPr id="88" name="テキスト ボックス 87"/>
        <xdr:cNvSpPr txBox="1"/>
      </xdr:nvSpPr>
      <xdr:spPr>
        <a:xfrm>
          <a:off x="1784428" y="61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168584</xdr:rowOff>
    </xdr:from>
    <xdr:to>
      <xdr:col>6</xdr:col>
      <xdr:colOff>38100</xdr:colOff>
      <xdr:row>37</xdr:row>
      <xdr:rowOff>98734</xdr:rowOff>
    </xdr:to>
    <xdr:sp macro="" textlink="">
      <xdr:nvSpPr>
        <xdr:cNvPr id="89" name="楕円 88"/>
        <xdr:cNvSpPr/>
      </xdr:nvSpPr>
      <xdr:spPr>
        <a:xfrm>
          <a:off x="1079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115261</xdr:rowOff>
    </xdr:from>
    <xdr:ext cx="469744" cy="259045"/>
    <xdr:sp macro="" textlink="">
      <xdr:nvSpPr>
        <xdr:cNvPr id="90" name="テキスト ボックス 89"/>
        <xdr:cNvSpPr txBox="1"/>
      </xdr:nvSpPr>
      <xdr:spPr>
        <a:xfrm>
          <a:off x="895428" y="6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109365</xdr:rowOff>
    </xdr:from>
    <xdr:to>
      <xdr:col>24</xdr:col>
      <xdr:colOff>63500</xdr:colOff>
      <xdr:row>58</xdr:row>
      <xdr:rowOff>4418</xdr:rowOff>
    </xdr:to>
    <xdr:cxnSp macro="">
      <xdr:nvCxnSpPr>
        <xdr:cNvPr id="119" name="直線コネクタ 118"/>
        <xdr:cNvCxnSpPr/>
      </xdr:nvCxnSpPr>
      <xdr:spPr>
        <a:xfrm flipV="1">
          <a:off x="3797300" y="9539115"/>
          <a:ext cx="838200" cy="4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4418</xdr:rowOff>
    </xdr:from>
    <xdr:to>
      <xdr:col>19</xdr:col>
      <xdr:colOff>177800</xdr:colOff>
      <xdr:row>58</xdr:row>
      <xdr:rowOff>5664</xdr:rowOff>
    </xdr:to>
    <xdr:cxnSp macro="">
      <xdr:nvCxnSpPr>
        <xdr:cNvPr id="122" name="直線コネクタ 121"/>
        <xdr:cNvCxnSpPr/>
      </xdr:nvCxnSpPr>
      <xdr:spPr>
        <a:xfrm flipV="1">
          <a:off x="2908300" y="9948518"/>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5664</xdr:rowOff>
    </xdr:from>
    <xdr:to>
      <xdr:col>15</xdr:col>
      <xdr:colOff>50800</xdr:colOff>
      <xdr:row>58</xdr:row>
      <xdr:rowOff>43589</xdr:rowOff>
    </xdr:to>
    <xdr:cxnSp macro="">
      <xdr:nvCxnSpPr>
        <xdr:cNvPr id="125" name="直線コネクタ 124"/>
        <xdr:cNvCxnSpPr/>
      </xdr:nvCxnSpPr>
      <xdr:spPr>
        <a:xfrm flipV="1">
          <a:off x="2019300" y="9949764"/>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24928</xdr:rowOff>
    </xdr:from>
    <xdr:to>
      <xdr:col>10</xdr:col>
      <xdr:colOff>114300</xdr:colOff>
      <xdr:row>58</xdr:row>
      <xdr:rowOff>43589</xdr:rowOff>
    </xdr:to>
    <xdr:cxnSp macro="">
      <xdr:nvCxnSpPr>
        <xdr:cNvPr id="128" name="直線コネクタ 127"/>
        <xdr:cNvCxnSpPr/>
      </xdr:nvCxnSpPr>
      <xdr:spPr>
        <a:xfrm>
          <a:off x="1130300" y="9969028"/>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58565</xdr:rowOff>
    </xdr:from>
    <xdr:to>
      <xdr:col>24</xdr:col>
      <xdr:colOff>114300</xdr:colOff>
      <xdr:row>55</xdr:row>
      <xdr:rowOff>160165</xdr:rowOff>
    </xdr:to>
    <xdr:sp macro="" textlink="">
      <xdr:nvSpPr>
        <xdr:cNvPr id="138" name="楕円 137"/>
        <xdr:cNvSpPr/>
      </xdr:nvSpPr>
      <xdr:spPr>
        <a:xfrm>
          <a:off x="4584700" y="94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81442</xdr:rowOff>
    </xdr:from>
    <xdr:ext cx="599010" cy="259045"/>
    <xdr:sp macro="" textlink="">
      <xdr:nvSpPr>
        <xdr:cNvPr id="139" name="総務費該当値テキスト"/>
        <xdr:cNvSpPr txBox="1"/>
      </xdr:nvSpPr>
      <xdr:spPr>
        <a:xfrm>
          <a:off x="4686300" y="933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125068</xdr:rowOff>
    </xdr:from>
    <xdr:to>
      <xdr:col>20</xdr:col>
      <xdr:colOff>38100</xdr:colOff>
      <xdr:row>58</xdr:row>
      <xdr:rowOff>55218</xdr:rowOff>
    </xdr:to>
    <xdr:sp macro="" textlink="">
      <xdr:nvSpPr>
        <xdr:cNvPr id="140" name="楕円 139"/>
        <xdr:cNvSpPr/>
      </xdr:nvSpPr>
      <xdr:spPr>
        <a:xfrm>
          <a:off x="3746500" y="98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71745</xdr:rowOff>
    </xdr:from>
    <xdr:ext cx="534377" cy="259045"/>
    <xdr:sp macro="" textlink="">
      <xdr:nvSpPr>
        <xdr:cNvPr id="141" name="テキスト ボックス 140"/>
        <xdr:cNvSpPr txBox="1"/>
      </xdr:nvSpPr>
      <xdr:spPr>
        <a:xfrm>
          <a:off x="3530111" y="96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126314</xdr:rowOff>
    </xdr:from>
    <xdr:to>
      <xdr:col>15</xdr:col>
      <xdr:colOff>101600</xdr:colOff>
      <xdr:row>58</xdr:row>
      <xdr:rowOff>56464</xdr:rowOff>
    </xdr:to>
    <xdr:sp macro="" textlink="">
      <xdr:nvSpPr>
        <xdr:cNvPr id="142" name="楕円 141"/>
        <xdr:cNvSpPr/>
      </xdr:nvSpPr>
      <xdr:spPr>
        <a:xfrm>
          <a:off x="2857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72991</xdr:rowOff>
    </xdr:from>
    <xdr:ext cx="534377" cy="259045"/>
    <xdr:sp macro="" textlink="">
      <xdr:nvSpPr>
        <xdr:cNvPr id="143" name="テキスト ボックス 142"/>
        <xdr:cNvSpPr txBox="1"/>
      </xdr:nvSpPr>
      <xdr:spPr>
        <a:xfrm>
          <a:off x="2641111" y="9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164239</xdr:rowOff>
    </xdr:from>
    <xdr:to>
      <xdr:col>10</xdr:col>
      <xdr:colOff>165100</xdr:colOff>
      <xdr:row>58</xdr:row>
      <xdr:rowOff>94389</xdr:rowOff>
    </xdr:to>
    <xdr:sp macro="" textlink="">
      <xdr:nvSpPr>
        <xdr:cNvPr id="144" name="楕円 143"/>
        <xdr:cNvSpPr/>
      </xdr:nvSpPr>
      <xdr:spPr>
        <a:xfrm>
          <a:off x="1968500" y="99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85516</xdr:rowOff>
    </xdr:from>
    <xdr:ext cx="534377" cy="259045"/>
    <xdr:sp macro="" textlink="">
      <xdr:nvSpPr>
        <xdr:cNvPr id="145" name="テキスト ボックス 144"/>
        <xdr:cNvSpPr txBox="1"/>
      </xdr:nvSpPr>
      <xdr:spPr>
        <a:xfrm>
          <a:off x="1752111" y="100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145578</xdr:rowOff>
    </xdr:from>
    <xdr:to>
      <xdr:col>6</xdr:col>
      <xdr:colOff>38100</xdr:colOff>
      <xdr:row>58</xdr:row>
      <xdr:rowOff>75728</xdr:rowOff>
    </xdr:to>
    <xdr:sp macro="" textlink="">
      <xdr:nvSpPr>
        <xdr:cNvPr id="146" name="楕円 145"/>
        <xdr:cNvSpPr/>
      </xdr:nvSpPr>
      <xdr:spPr>
        <a:xfrm>
          <a:off x="1079500" y="99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92255</xdr:rowOff>
    </xdr:from>
    <xdr:ext cx="534377" cy="259045"/>
    <xdr:sp macro="" textlink="">
      <xdr:nvSpPr>
        <xdr:cNvPr id="147" name="テキスト ボックス 146"/>
        <xdr:cNvSpPr txBox="1"/>
      </xdr:nvSpPr>
      <xdr:spPr>
        <a:xfrm>
          <a:off x="863111" y="96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129326</xdr:rowOff>
    </xdr:from>
    <xdr:to>
      <xdr:col>24</xdr:col>
      <xdr:colOff>63500</xdr:colOff>
      <xdr:row>75</xdr:row>
      <xdr:rowOff>139646</xdr:rowOff>
    </xdr:to>
    <xdr:cxnSp macro="">
      <xdr:nvCxnSpPr>
        <xdr:cNvPr id="179" name="直線コネクタ 178"/>
        <xdr:cNvCxnSpPr/>
      </xdr:nvCxnSpPr>
      <xdr:spPr>
        <a:xfrm flipV="1">
          <a:off x="3797300" y="12988076"/>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139646</xdr:rowOff>
    </xdr:from>
    <xdr:to>
      <xdr:col>19</xdr:col>
      <xdr:colOff>177800</xdr:colOff>
      <xdr:row>75</xdr:row>
      <xdr:rowOff>168982</xdr:rowOff>
    </xdr:to>
    <xdr:cxnSp macro="">
      <xdr:nvCxnSpPr>
        <xdr:cNvPr id="182" name="直線コネクタ 181"/>
        <xdr:cNvCxnSpPr/>
      </xdr:nvCxnSpPr>
      <xdr:spPr>
        <a:xfrm flipV="1">
          <a:off x="2908300" y="12998396"/>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168982</xdr:rowOff>
    </xdr:from>
    <xdr:to>
      <xdr:col>15</xdr:col>
      <xdr:colOff>50800</xdr:colOff>
      <xdr:row>76</xdr:row>
      <xdr:rowOff>18684</xdr:rowOff>
    </xdr:to>
    <xdr:cxnSp macro="">
      <xdr:nvCxnSpPr>
        <xdr:cNvPr id="185" name="直線コネクタ 184"/>
        <xdr:cNvCxnSpPr/>
      </xdr:nvCxnSpPr>
      <xdr:spPr>
        <a:xfrm flipV="1">
          <a:off x="2019300" y="13027732"/>
          <a:ext cx="889000" cy="2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18684</xdr:rowOff>
    </xdr:from>
    <xdr:to>
      <xdr:col>10</xdr:col>
      <xdr:colOff>114300</xdr:colOff>
      <xdr:row>76</xdr:row>
      <xdr:rowOff>85804</xdr:rowOff>
    </xdr:to>
    <xdr:cxnSp macro="">
      <xdr:nvCxnSpPr>
        <xdr:cNvPr id="188" name="直線コネクタ 187"/>
        <xdr:cNvCxnSpPr/>
      </xdr:nvCxnSpPr>
      <xdr:spPr>
        <a:xfrm flipV="1">
          <a:off x="1130300" y="13048884"/>
          <a:ext cx="889000" cy="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78526</xdr:rowOff>
    </xdr:from>
    <xdr:to>
      <xdr:col>24</xdr:col>
      <xdr:colOff>114300</xdr:colOff>
      <xdr:row>76</xdr:row>
      <xdr:rowOff>8675</xdr:rowOff>
    </xdr:to>
    <xdr:sp macro="" textlink="">
      <xdr:nvSpPr>
        <xdr:cNvPr id="198" name="楕円 197"/>
        <xdr:cNvSpPr/>
      </xdr:nvSpPr>
      <xdr:spPr>
        <a:xfrm>
          <a:off x="4584700" y="12937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101403</xdr:rowOff>
    </xdr:from>
    <xdr:ext cx="599010" cy="259045"/>
    <xdr:sp macro="" textlink="">
      <xdr:nvSpPr>
        <xdr:cNvPr id="199" name="民生費該当値テキスト"/>
        <xdr:cNvSpPr txBox="1"/>
      </xdr:nvSpPr>
      <xdr:spPr>
        <a:xfrm>
          <a:off x="4686300" y="1278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88846</xdr:rowOff>
    </xdr:from>
    <xdr:to>
      <xdr:col>20</xdr:col>
      <xdr:colOff>38100</xdr:colOff>
      <xdr:row>76</xdr:row>
      <xdr:rowOff>18996</xdr:rowOff>
    </xdr:to>
    <xdr:sp macro="" textlink="">
      <xdr:nvSpPr>
        <xdr:cNvPr id="200" name="楕円 199"/>
        <xdr:cNvSpPr/>
      </xdr:nvSpPr>
      <xdr:spPr>
        <a:xfrm>
          <a:off x="3746500" y="129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35523</xdr:rowOff>
    </xdr:from>
    <xdr:ext cx="599010" cy="259045"/>
    <xdr:sp macro="" textlink="">
      <xdr:nvSpPr>
        <xdr:cNvPr id="201" name="テキスト ボックス 200"/>
        <xdr:cNvSpPr txBox="1"/>
      </xdr:nvSpPr>
      <xdr:spPr>
        <a:xfrm>
          <a:off x="3497795" y="1272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118183</xdr:rowOff>
    </xdr:from>
    <xdr:to>
      <xdr:col>15</xdr:col>
      <xdr:colOff>101600</xdr:colOff>
      <xdr:row>76</xdr:row>
      <xdr:rowOff>48332</xdr:rowOff>
    </xdr:to>
    <xdr:sp macro="" textlink="">
      <xdr:nvSpPr>
        <xdr:cNvPr id="202" name="楕円 201"/>
        <xdr:cNvSpPr/>
      </xdr:nvSpPr>
      <xdr:spPr>
        <a:xfrm>
          <a:off x="2857500" y="12976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64860</xdr:rowOff>
    </xdr:from>
    <xdr:ext cx="599010" cy="259045"/>
    <xdr:sp macro="" textlink="">
      <xdr:nvSpPr>
        <xdr:cNvPr id="203" name="テキスト ボックス 202"/>
        <xdr:cNvSpPr txBox="1"/>
      </xdr:nvSpPr>
      <xdr:spPr>
        <a:xfrm>
          <a:off x="2608795" y="127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139333</xdr:rowOff>
    </xdr:from>
    <xdr:to>
      <xdr:col>10</xdr:col>
      <xdr:colOff>165100</xdr:colOff>
      <xdr:row>76</xdr:row>
      <xdr:rowOff>69484</xdr:rowOff>
    </xdr:to>
    <xdr:sp macro="" textlink="">
      <xdr:nvSpPr>
        <xdr:cNvPr id="204" name="楕円 203"/>
        <xdr:cNvSpPr/>
      </xdr:nvSpPr>
      <xdr:spPr>
        <a:xfrm>
          <a:off x="1968500" y="12998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86010</xdr:rowOff>
    </xdr:from>
    <xdr:ext cx="599010" cy="259045"/>
    <xdr:sp macro="" textlink="">
      <xdr:nvSpPr>
        <xdr:cNvPr id="205" name="テキスト ボックス 204"/>
        <xdr:cNvSpPr txBox="1"/>
      </xdr:nvSpPr>
      <xdr:spPr>
        <a:xfrm>
          <a:off x="1719795" y="127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35004</xdr:rowOff>
    </xdr:from>
    <xdr:to>
      <xdr:col>6</xdr:col>
      <xdr:colOff>38100</xdr:colOff>
      <xdr:row>76</xdr:row>
      <xdr:rowOff>136604</xdr:rowOff>
    </xdr:to>
    <xdr:sp macro="" textlink="">
      <xdr:nvSpPr>
        <xdr:cNvPr id="206" name="楕円 205"/>
        <xdr:cNvSpPr/>
      </xdr:nvSpPr>
      <xdr:spPr>
        <a:xfrm>
          <a:off x="1079500" y="130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153132</xdr:rowOff>
    </xdr:from>
    <xdr:ext cx="599010" cy="259045"/>
    <xdr:sp macro="" textlink="">
      <xdr:nvSpPr>
        <xdr:cNvPr id="207" name="テキスト ボックス 206"/>
        <xdr:cNvSpPr txBox="1"/>
      </xdr:nvSpPr>
      <xdr:spPr>
        <a:xfrm>
          <a:off x="830795" y="128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58489</xdr:rowOff>
    </xdr:from>
    <xdr:to>
      <xdr:col>24</xdr:col>
      <xdr:colOff>63500</xdr:colOff>
      <xdr:row>98</xdr:row>
      <xdr:rowOff>63385</xdr:rowOff>
    </xdr:to>
    <xdr:cxnSp macro="">
      <xdr:nvCxnSpPr>
        <xdr:cNvPr id="237" name="直線コネクタ 236"/>
        <xdr:cNvCxnSpPr/>
      </xdr:nvCxnSpPr>
      <xdr:spPr>
        <a:xfrm flipV="1">
          <a:off x="3797300" y="16689139"/>
          <a:ext cx="838200" cy="17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63385</xdr:rowOff>
    </xdr:from>
    <xdr:to>
      <xdr:col>19</xdr:col>
      <xdr:colOff>177800</xdr:colOff>
      <xdr:row>98</xdr:row>
      <xdr:rowOff>72549</xdr:rowOff>
    </xdr:to>
    <xdr:cxnSp macro="">
      <xdr:nvCxnSpPr>
        <xdr:cNvPr id="240" name="直線コネクタ 239"/>
        <xdr:cNvCxnSpPr/>
      </xdr:nvCxnSpPr>
      <xdr:spPr>
        <a:xfrm flipV="1">
          <a:off x="2908300" y="16865485"/>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63652</xdr:rowOff>
    </xdr:from>
    <xdr:to>
      <xdr:col>15</xdr:col>
      <xdr:colOff>50800</xdr:colOff>
      <xdr:row>98</xdr:row>
      <xdr:rowOff>72549</xdr:rowOff>
    </xdr:to>
    <xdr:cxnSp macro="">
      <xdr:nvCxnSpPr>
        <xdr:cNvPr id="243" name="直線コネクタ 242"/>
        <xdr:cNvCxnSpPr/>
      </xdr:nvCxnSpPr>
      <xdr:spPr>
        <a:xfrm>
          <a:off x="2019300" y="16865752"/>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63652</xdr:rowOff>
    </xdr:from>
    <xdr:to>
      <xdr:col>10</xdr:col>
      <xdr:colOff>114300</xdr:colOff>
      <xdr:row>98</xdr:row>
      <xdr:rowOff>66205</xdr:rowOff>
    </xdr:to>
    <xdr:cxnSp macro="">
      <xdr:nvCxnSpPr>
        <xdr:cNvPr id="246" name="直線コネクタ 245"/>
        <xdr:cNvCxnSpPr/>
      </xdr:nvCxnSpPr>
      <xdr:spPr>
        <a:xfrm flipV="1">
          <a:off x="1130300" y="16865752"/>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7689</xdr:rowOff>
    </xdr:from>
    <xdr:to>
      <xdr:col>24</xdr:col>
      <xdr:colOff>114300</xdr:colOff>
      <xdr:row>97</xdr:row>
      <xdr:rowOff>109289</xdr:rowOff>
    </xdr:to>
    <xdr:sp macro="" textlink="">
      <xdr:nvSpPr>
        <xdr:cNvPr id="256" name="楕円 255"/>
        <xdr:cNvSpPr/>
      </xdr:nvSpPr>
      <xdr:spPr>
        <a:xfrm>
          <a:off x="4584700" y="166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30566</xdr:rowOff>
    </xdr:from>
    <xdr:ext cx="534377" cy="259045"/>
    <xdr:sp macro="" textlink="">
      <xdr:nvSpPr>
        <xdr:cNvPr id="257" name="衛生費該当値テキスト"/>
        <xdr:cNvSpPr txBox="1"/>
      </xdr:nvSpPr>
      <xdr:spPr>
        <a:xfrm>
          <a:off x="4686300" y="1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12585</xdr:rowOff>
    </xdr:from>
    <xdr:to>
      <xdr:col>20</xdr:col>
      <xdr:colOff>38100</xdr:colOff>
      <xdr:row>98</xdr:row>
      <xdr:rowOff>114185</xdr:rowOff>
    </xdr:to>
    <xdr:sp macro="" textlink="">
      <xdr:nvSpPr>
        <xdr:cNvPr id="258" name="楕円 257"/>
        <xdr:cNvSpPr/>
      </xdr:nvSpPr>
      <xdr:spPr>
        <a:xfrm>
          <a:off x="37465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105312</xdr:rowOff>
    </xdr:from>
    <xdr:ext cx="534377" cy="259045"/>
    <xdr:sp macro="" textlink="">
      <xdr:nvSpPr>
        <xdr:cNvPr id="259" name="テキスト ボックス 258"/>
        <xdr:cNvSpPr txBox="1"/>
      </xdr:nvSpPr>
      <xdr:spPr>
        <a:xfrm>
          <a:off x="3530111" y="169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21749</xdr:rowOff>
    </xdr:from>
    <xdr:to>
      <xdr:col>15</xdr:col>
      <xdr:colOff>101600</xdr:colOff>
      <xdr:row>98</xdr:row>
      <xdr:rowOff>123349</xdr:rowOff>
    </xdr:to>
    <xdr:sp macro="" textlink="">
      <xdr:nvSpPr>
        <xdr:cNvPr id="260" name="楕円 259"/>
        <xdr:cNvSpPr/>
      </xdr:nvSpPr>
      <xdr:spPr>
        <a:xfrm>
          <a:off x="2857500" y="168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114476</xdr:rowOff>
    </xdr:from>
    <xdr:ext cx="534377" cy="259045"/>
    <xdr:sp macro="" textlink="">
      <xdr:nvSpPr>
        <xdr:cNvPr id="261" name="テキスト ボックス 260"/>
        <xdr:cNvSpPr txBox="1"/>
      </xdr:nvSpPr>
      <xdr:spPr>
        <a:xfrm>
          <a:off x="2641111" y="169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12852</xdr:rowOff>
    </xdr:from>
    <xdr:to>
      <xdr:col>10</xdr:col>
      <xdr:colOff>165100</xdr:colOff>
      <xdr:row>98</xdr:row>
      <xdr:rowOff>114452</xdr:rowOff>
    </xdr:to>
    <xdr:sp macro="" textlink="">
      <xdr:nvSpPr>
        <xdr:cNvPr id="262" name="楕円 261"/>
        <xdr:cNvSpPr/>
      </xdr:nvSpPr>
      <xdr:spPr>
        <a:xfrm>
          <a:off x="1968500" y="168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130979</xdr:rowOff>
    </xdr:from>
    <xdr:ext cx="534377" cy="259045"/>
    <xdr:sp macro="" textlink="">
      <xdr:nvSpPr>
        <xdr:cNvPr id="263" name="テキスト ボックス 262"/>
        <xdr:cNvSpPr txBox="1"/>
      </xdr:nvSpPr>
      <xdr:spPr>
        <a:xfrm>
          <a:off x="1752111" y="165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15405</xdr:rowOff>
    </xdr:from>
    <xdr:to>
      <xdr:col>6</xdr:col>
      <xdr:colOff>38100</xdr:colOff>
      <xdr:row>98</xdr:row>
      <xdr:rowOff>117005</xdr:rowOff>
    </xdr:to>
    <xdr:sp macro="" textlink="">
      <xdr:nvSpPr>
        <xdr:cNvPr id="264" name="楕円 263"/>
        <xdr:cNvSpPr/>
      </xdr:nvSpPr>
      <xdr:spPr>
        <a:xfrm>
          <a:off x="1079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108132</xdr:rowOff>
    </xdr:from>
    <xdr:ext cx="534377" cy="259045"/>
    <xdr:sp macro="" textlink="">
      <xdr:nvSpPr>
        <xdr:cNvPr id="265" name="テキスト ボックス 264"/>
        <xdr:cNvSpPr txBox="1"/>
      </xdr:nvSpPr>
      <xdr:spPr>
        <a:xfrm>
          <a:off x="863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33630</xdr:rowOff>
    </xdr:from>
    <xdr:to>
      <xdr:col>55</xdr:col>
      <xdr:colOff>0</xdr:colOff>
      <xdr:row>37</xdr:row>
      <xdr:rowOff>42316</xdr:rowOff>
    </xdr:to>
    <xdr:cxnSp macro="">
      <xdr:nvCxnSpPr>
        <xdr:cNvPr id="292" name="直線コネクタ 291"/>
        <xdr:cNvCxnSpPr/>
      </xdr:nvCxnSpPr>
      <xdr:spPr>
        <a:xfrm>
          <a:off x="9639300" y="637728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33630</xdr:rowOff>
    </xdr:from>
    <xdr:to>
      <xdr:col>50</xdr:col>
      <xdr:colOff>114300</xdr:colOff>
      <xdr:row>37</xdr:row>
      <xdr:rowOff>67005</xdr:rowOff>
    </xdr:to>
    <xdr:cxnSp macro="">
      <xdr:nvCxnSpPr>
        <xdr:cNvPr id="295" name="直線コネクタ 294"/>
        <xdr:cNvCxnSpPr/>
      </xdr:nvCxnSpPr>
      <xdr:spPr>
        <a:xfrm flipV="1">
          <a:off x="8750300" y="637728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53746</xdr:rowOff>
    </xdr:from>
    <xdr:to>
      <xdr:col>45</xdr:col>
      <xdr:colOff>177800</xdr:colOff>
      <xdr:row>37</xdr:row>
      <xdr:rowOff>67005</xdr:rowOff>
    </xdr:to>
    <xdr:cxnSp macro="">
      <xdr:nvCxnSpPr>
        <xdr:cNvPr id="298" name="直線コネクタ 297"/>
        <xdr:cNvCxnSpPr/>
      </xdr:nvCxnSpPr>
      <xdr:spPr>
        <a:xfrm>
          <a:off x="7861300" y="639739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69291</xdr:rowOff>
    </xdr:from>
    <xdr:to>
      <xdr:col>41</xdr:col>
      <xdr:colOff>50800</xdr:colOff>
      <xdr:row>37</xdr:row>
      <xdr:rowOff>53746</xdr:rowOff>
    </xdr:to>
    <xdr:cxnSp macro="">
      <xdr:nvCxnSpPr>
        <xdr:cNvPr id="301" name="直線コネクタ 300"/>
        <xdr:cNvCxnSpPr/>
      </xdr:nvCxnSpPr>
      <xdr:spPr>
        <a:xfrm>
          <a:off x="6972300" y="624149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162966</xdr:rowOff>
    </xdr:from>
    <xdr:to>
      <xdr:col>55</xdr:col>
      <xdr:colOff>50800</xdr:colOff>
      <xdr:row>37</xdr:row>
      <xdr:rowOff>93116</xdr:rowOff>
    </xdr:to>
    <xdr:sp macro="" textlink="">
      <xdr:nvSpPr>
        <xdr:cNvPr id="311" name="楕円 310"/>
        <xdr:cNvSpPr/>
      </xdr:nvSpPr>
      <xdr:spPr>
        <a:xfrm>
          <a:off x="10426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141393</xdr:rowOff>
    </xdr:from>
    <xdr:ext cx="378565" cy="259045"/>
    <xdr:sp macro="" textlink="">
      <xdr:nvSpPr>
        <xdr:cNvPr id="312" name="労働費該当値テキスト"/>
        <xdr:cNvSpPr txBox="1"/>
      </xdr:nvSpPr>
      <xdr:spPr>
        <a:xfrm>
          <a:off x="10528300" y="63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154280</xdr:rowOff>
    </xdr:from>
    <xdr:to>
      <xdr:col>50</xdr:col>
      <xdr:colOff>165100</xdr:colOff>
      <xdr:row>37</xdr:row>
      <xdr:rowOff>84430</xdr:rowOff>
    </xdr:to>
    <xdr:sp macro="" textlink="">
      <xdr:nvSpPr>
        <xdr:cNvPr id="313" name="楕円 312"/>
        <xdr:cNvSpPr/>
      </xdr:nvSpPr>
      <xdr:spPr>
        <a:xfrm>
          <a:off x="9588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75557</xdr:rowOff>
    </xdr:from>
    <xdr:ext cx="378565" cy="259045"/>
    <xdr:sp macro="" textlink="">
      <xdr:nvSpPr>
        <xdr:cNvPr id="314" name="テキスト ボックス 313"/>
        <xdr:cNvSpPr txBox="1"/>
      </xdr:nvSpPr>
      <xdr:spPr>
        <a:xfrm>
          <a:off x="9450017"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xdr:rowOff>
    </xdr:from>
    <xdr:to>
      <xdr:col>46</xdr:col>
      <xdr:colOff>38100</xdr:colOff>
      <xdr:row>37</xdr:row>
      <xdr:rowOff>117805</xdr:rowOff>
    </xdr:to>
    <xdr:sp macro="" textlink="">
      <xdr:nvSpPr>
        <xdr:cNvPr id="315" name="楕円 314"/>
        <xdr:cNvSpPr/>
      </xdr:nvSpPr>
      <xdr:spPr>
        <a:xfrm>
          <a:off x="8699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108932</xdr:rowOff>
    </xdr:from>
    <xdr:ext cx="378565" cy="259045"/>
    <xdr:sp macro="" textlink="">
      <xdr:nvSpPr>
        <xdr:cNvPr id="316" name="テキスト ボックス 315"/>
        <xdr:cNvSpPr txBox="1"/>
      </xdr:nvSpPr>
      <xdr:spPr>
        <a:xfrm>
          <a:off x="8561017" y="645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2946</xdr:rowOff>
    </xdr:from>
    <xdr:to>
      <xdr:col>41</xdr:col>
      <xdr:colOff>101600</xdr:colOff>
      <xdr:row>37</xdr:row>
      <xdr:rowOff>104546</xdr:rowOff>
    </xdr:to>
    <xdr:sp macro="" textlink="">
      <xdr:nvSpPr>
        <xdr:cNvPr id="317" name="楕円 316"/>
        <xdr:cNvSpPr/>
      </xdr:nvSpPr>
      <xdr:spPr>
        <a:xfrm>
          <a:off x="7810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95673</xdr:rowOff>
    </xdr:from>
    <xdr:ext cx="378565" cy="259045"/>
    <xdr:sp macro="" textlink="">
      <xdr:nvSpPr>
        <xdr:cNvPr id="318" name="テキスト ボックス 317"/>
        <xdr:cNvSpPr txBox="1"/>
      </xdr:nvSpPr>
      <xdr:spPr>
        <a:xfrm>
          <a:off x="7672017" y="64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18491</xdr:rowOff>
    </xdr:from>
    <xdr:to>
      <xdr:col>36</xdr:col>
      <xdr:colOff>165100</xdr:colOff>
      <xdr:row>36</xdr:row>
      <xdr:rowOff>120091</xdr:rowOff>
    </xdr:to>
    <xdr:sp macro="" textlink="">
      <xdr:nvSpPr>
        <xdr:cNvPr id="319" name="楕円 318"/>
        <xdr:cNvSpPr/>
      </xdr:nvSpPr>
      <xdr:spPr>
        <a:xfrm>
          <a:off x="6921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136618</xdr:rowOff>
    </xdr:from>
    <xdr:ext cx="378565" cy="259045"/>
    <xdr:sp macro="" textlink="">
      <xdr:nvSpPr>
        <xdr:cNvPr id="320" name="テキスト ボックス 319"/>
        <xdr:cNvSpPr txBox="1"/>
      </xdr:nvSpPr>
      <xdr:spPr>
        <a:xfrm>
          <a:off x="6783017" y="596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60330</xdr:rowOff>
    </xdr:from>
    <xdr:to>
      <xdr:col>55</xdr:col>
      <xdr:colOff>0</xdr:colOff>
      <xdr:row>77</xdr:row>
      <xdr:rowOff>14839</xdr:rowOff>
    </xdr:to>
    <xdr:cxnSp macro="">
      <xdr:nvCxnSpPr>
        <xdr:cNvPr id="404" name="直線コネクタ 403"/>
        <xdr:cNvCxnSpPr/>
      </xdr:nvCxnSpPr>
      <xdr:spPr>
        <a:xfrm flipV="1">
          <a:off x="9639300" y="13090530"/>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14839</xdr:rowOff>
    </xdr:from>
    <xdr:to>
      <xdr:col>50</xdr:col>
      <xdr:colOff>114300</xdr:colOff>
      <xdr:row>77</xdr:row>
      <xdr:rowOff>42087</xdr:rowOff>
    </xdr:to>
    <xdr:cxnSp macro="">
      <xdr:nvCxnSpPr>
        <xdr:cNvPr id="407" name="直線コネクタ 406"/>
        <xdr:cNvCxnSpPr/>
      </xdr:nvCxnSpPr>
      <xdr:spPr>
        <a:xfrm flipV="1">
          <a:off x="8750300" y="13216489"/>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22062</xdr:rowOff>
    </xdr:from>
    <xdr:to>
      <xdr:col>45</xdr:col>
      <xdr:colOff>177800</xdr:colOff>
      <xdr:row>77</xdr:row>
      <xdr:rowOff>42087</xdr:rowOff>
    </xdr:to>
    <xdr:cxnSp macro="">
      <xdr:nvCxnSpPr>
        <xdr:cNvPr id="410" name="直線コネクタ 409"/>
        <xdr:cNvCxnSpPr/>
      </xdr:nvCxnSpPr>
      <xdr:spPr>
        <a:xfrm>
          <a:off x="7861300" y="13223712"/>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169830</xdr:rowOff>
    </xdr:from>
    <xdr:to>
      <xdr:col>41</xdr:col>
      <xdr:colOff>50800</xdr:colOff>
      <xdr:row>77</xdr:row>
      <xdr:rowOff>22062</xdr:rowOff>
    </xdr:to>
    <xdr:cxnSp macro="">
      <xdr:nvCxnSpPr>
        <xdr:cNvPr id="413" name="直線コネクタ 412"/>
        <xdr:cNvCxnSpPr/>
      </xdr:nvCxnSpPr>
      <xdr:spPr>
        <a:xfrm>
          <a:off x="6972300" y="13200030"/>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9530</xdr:rowOff>
    </xdr:from>
    <xdr:to>
      <xdr:col>55</xdr:col>
      <xdr:colOff>50800</xdr:colOff>
      <xdr:row>76</xdr:row>
      <xdr:rowOff>111130</xdr:rowOff>
    </xdr:to>
    <xdr:sp macro="" textlink="">
      <xdr:nvSpPr>
        <xdr:cNvPr id="423" name="楕円 422"/>
        <xdr:cNvSpPr/>
      </xdr:nvSpPr>
      <xdr:spPr>
        <a:xfrm>
          <a:off x="10426700" y="130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32407</xdr:rowOff>
    </xdr:from>
    <xdr:ext cx="469744" cy="259045"/>
    <xdr:sp macro="" textlink="">
      <xdr:nvSpPr>
        <xdr:cNvPr id="424" name="商工費該当値テキスト"/>
        <xdr:cNvSpPr txBox="1"/>
      </xdr:nvSpPr>
      <xdr:spPr>
        <a:xfrm>
          <a:off x="10528300" y="128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135489</xdr:rowOff>
    </xdr:from>
    <xdr:to>
      <xdr:col>50</xdr:col>
      <xdr:colOff>165100</xdr:colOff>
      <xdr:row>77</xdr:row>
      <xdr:rowOff>65639</xdr:rowOff>
    </xdr:to>
    <xdr:sp macro="" textlink="">
      <xdr:nvSpPr>
        <xdr:cNvPr id="425" name="楕円 424"/>
        <xdr:cNvSpPr/>
      </xdr:nvSpPr>
      <xdr:spPr>
        <a:xfrm>
          <a:off x="9588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82166</xdr:rowOff>
    </xdr:from>
    <xdr:ext cx="469744" cy="259045"/>
    <xdr:sp macro="" textlink="">
      <xdr:nvSpPr>
        <xdr:cNvPr id="426" name="テキスト ボックス 425"/>
        <xdr:cNvSpPr txBox="1"/>
      </xdr:nvSpPr>
      <xdr:spPr>
        <a:xfrm>
          <a:off x="9404428" y="129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162737</xdr:rowOff>
    </xdr:from>
    <xdr:to>
      <xdr:col>46</xdr:col>
      <xdr:colOff>38100</xdr:colOff>
      <xdr:row>77</xdr:row>
      <xdr:rowOff>92887</xdr:rowOff>
    </xdr:to>
    <xdr:sp macro="" textlink="">
      <xdr:nvSpPr>
        <xdr:cNvPr id="427" name="楕円 426"/>
        <xdr:cNvSpPr/>
      </xdr:nvSpPr>
      <xdr:spPr>
        <a:xfrm>
          <a:off x="8699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84014</xdr:rowOff>
    </xdr:from>
    <xdr:ext cx="469744" cy="259045"/>
    <xdr:sp macro="" textlink="">
      <xdr:nvSpPr>
        <xdr:cNvPr id="428" name="テキスト ボックス 427"/>
        <xdr:cNvSpPr txBox="1"/>
      </xdr:nvSpPr>
      <xdr:spPr>
        <a:xfrm>
          <a:off x="8515428"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142712</xdr:rowOff>
    </xdr:from>
    <xdr:to>
      <xdr:col>41</xdr:col>
      <xdr:colOff>101600</xdr:colOff>
      <xdr:row>77</xdr:row>
      <xdr:rowOff>72862</xdr:rowOff>
    </xdr:to>
    <xdr:sp macro="" textlink="">
      <xdr:nvSpPr>
        <xdr:cNvPr id="429" name="楕円 428"/>
        <xdr:cNvSpPr/>
      </xdr:nvSpPr>
      <xdr:spPr>
        <a:xfrm>
          <a:off x="7810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89389</xdr:rowOff>
    </xdr:from>
    <xdr:ext cx="469744" cy="259045"/>
    <xdr:sp macro="" textlink="">
      <xdr:nvSpPr>
        <xdr:cNvPr id="430" name="テキスト ボックス 429"/>
        <xdr:cNvSpPr txBox="1"/>
      </xdr:nvSpPr>
      <xdr:spPr>
        <a:xfrm>
          <a:off x="7626428" y="129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119030</xdr:rowOff>
    </xdr:from>
    <xdr:to>
      <xdr:col>36</xdr:col>
      <xdr:colOff>165100</xdr:colOff>
      <xdr:row>77</xdr:row>
      <xdr:rowOff>49180</xdr:rowOff>
    </xdr:to>
    <xdr:sp macro="" textlink="">
      <xdr:nvSpPr>
        <xdr:cNvPr id="431" name="楕円 430"/>
        <xdr:cNvSpPr/>
      </xdr:nvSpPr>
      <xdr:spPr>
        <a:xfrm>
          <a:off x="6921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65706</xdr:rowOff>
    </xdr:from>
    <xdr:ext cx="469744" cy="259045"/>
    <xdr:sp macro="" textlink="">
      <xdr:nvSpPr>
        <xdr:cNvPr id="432" name="テキスト ボックス 431"/>
        <xdr:cNvSpPr txBox="1"/>
      </xdr:nvSpPr>
      <xdr:spPr>
        <a:xfrm>
          <a:off x="6737428" y="129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54288</xdr:rowOff>
    </xdr:from>
    <xdr:to>
      <xdr:col>55</xdr:col>
      <xdr:colOff>0</xdr:colOff>
      <xdr:row>97</xdr:row>
      <xdr:rowOff>93858</xdr:rowOff>
    </xdr:to>
    <xdr:cxnSp macro="">
      <xdr:nvCxnSpPr>
        <xdr:cNvPr id="461" name="直線コネクタ 460"/>
        <xdr:cNvCxnSpPr/>
      </xdr:nvCxnSpPr>
      <xdr:spPr>
        <a:xfrm flipV="1">
          <a:off x="9639300" y="16684938"/>
          <a:ext cx="8382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93858</xdr:rowOff>
    </xdr:from>
    <xdr:to>
      <xdr:col>50</xdr:col>
      <xdr:colOff>114300</xdr:colOff>
      <xdr:row>97</xdr:row>
      <xdr:rowOff>121335</xdr:rowOff>
    </xdr:to>
    <xdr:cxnSp macro="">
      <xdr:nvCxnSpPr>
        <xdr:cNvPr id="464" name="直線コネクタ 463"/>
        <xdr:cNvCxnSpPr/>
      </xdr:nvCxnSpPr>
      <xdr:spPr>
        <a:xfrm flipV="1">
          <a:off x="8750300" y="16724508"/>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121335</xdr:rowOff>
    </xdr:from>
    <xdr:to>
      <xdr:col>45</xdr:col>
      <xdr:colOff>177800</xdr:colOff>
      <xdr:row>97</xdr:row>
      <xdr:rowOff>167467</xdr:rowOff>
    </xdr:to>
    <xdr:cxnSp macro="">
      <xdr:nvCxnSpPr>
        <xdr:cNvPr id="467" name="直線コネクタ 466"/>
        <xdr:cNvCxnSpPr/>
      </xdr:nvCxnSpPr>
      <xdr:spPr>
        <a:xfrm flipV="1">
          <a:off x="7861300" y="16751985"/>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155085</xdr:rowOff>
    </xdr:from>
    <xdr:to>
      <xdr:col>41</xdr:col>
      <xdr:colOff>50800</xdr:colOff>
      <xdr:row>97</xdr:row>
      <xdr:rowOff>167467</xdr:rowOff>
    </xdr:to>
    <xdr:cxnSp macro="">
      <xdr:nvCxnSpPr>
        <xdr:cNvPr id="470" name="直線コネクタ 469"/>
        <xdr:cNvCxnSpPr/>
      </xdr:nvCxnSpPr>
      <xdr:spPr>
        <a:xfrm>
          <a:off x="6972300" y="1678573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3488</xdr:rowOff>
    </xdr:from>
    <xdr:to>
      <xdr:col>55</xdr:col>
      <xdr:colOff>50800</xdr:colOff>
      <xdr:row>97</xdr:row>
      <xdr:rowOff>105088</xdr:rowOff>
    </xdr:to>
    <xdr:sp macro="" textlink="">
      <xdr:nvSpPr>
        <xdr:cNvPr id="480" name="楕円 479"/>
        <xdr:cNvSpPr/>
      </xdr:nvSpPr>
      <xdr:spPr>
        <a:xfrm>
          <a:off x="10426700" y="16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26365</xdr:rowOff>
    </xdr:from>
    <xdr:ext cx="534377" cy="259045"/>
    <xdr:sp macro="" textlink="">
      <xdr:nvSpPr>
        <xdr:cNvPr id="481" name="土木費該当値テキスト"/>
        <xdr:cNvSpPr txBox="1"/>
      </xdr:nvSpPr>
      <xdr:spPr>
        <a:xfrm>
          <a:off x="10528300" y="164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43058</xdr:rowOff>
    </xdr:from>
    <xdr:to>
      <xdr:col>50</xdr:col>
      <xdr:colOff>165100</xdr:colOff>
      <xdr:row>97</xdr:row>
      <xdr:rowOff>144658</xdr:rowOff>
    </xdr:to>
    <xdr:sp macro="" textlink="">
      <xdr:nvSpPr>
        <xdr:cNvPr id="482" name="楕円 481"/>
        <xdr:cNvSpPr/>
      </xdr:nvSpPr>
      <xdr:spPr>
        <a:xfrm>
          <a:off x="9588500" y="166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161185</xdr:rowOff>
    </xdr:from>
    <xdr:ext cx="534377" cy="259045"/>
    <xdr:sp macro="" textlink="">
      <xdr:nvSpPr>
        <xdr:cNvPr id="483" name="テキスト ボックス 482"/>
        <xdr:cNvSpPr txBox="1"/>
      </xdr:nvSpPr>
      <xdr:spPr>
        <a:xfrm>
          <a:off x="9372111" y="164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70535</xdr:rowOff>
    </xdr:from>
    <xdr:to>
      <xdr:col>46</xdr:col>
      <xdr:colOff>38100</xdr:colOff>
      <xdr:row>98</xdr:row>
      <xdr:rowOff>685</xdr:rowOff>
    </xdr:to>
    <xdr:sp macro="" textlink="">
      <xdr:nvSpPr>
        <xdr:cNvPr id="484" name="楕円 483"/>
        <xdr:cNvSpPr/>
      </xdr:nvSpPr>
      <xdr:spPr>
        <a:xfrm>
          <a:off x="8699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17212</xdr:rowOff>
    </xdr:from>
    <xdr:ext cx="534377" cy="259045"/>
    <xdr:sp macro="" textlink="">
      <xdr:nvSpPr>
        <xdr:cNvPr id="485" name="テキスト ボックス 484"/>
        <xdr:cNvSpPr txBox="1"/>
      </xdr:nvSpPr>
      <xdr:spPr>
        <a:xfrm>
          <a:off x="8483111" y="164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116667</xdr:rowOff>
    </xdr:from>
    <xdr:to>
      <xdr:col>41</xdr:col>
      <xdr:colOff>101600</xdr:colOff>
      <xdr:row>98</xdr:row>
      <xdr:rowOff>46817</xdr:rowOff>
    </xdr:to>
    <xdr:sp macro="" textlink="">
      <xdr:nvSpPr>
        <xdr:cNvPr id="486" name="楕円 485"/>
        <xdr:cNvSpPr/>
      </xdr:nvSpPr>
      <xdr:spPr>
        <a:xfrm>
          <a:off x="7810500" y="167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37944</xdr:rowOff>
    </xdr:from>
    <xdr:ext cx="534377" cy="259045"/>
    <xdr:sp macro="" textlink="">
      <xdr:nvSpPr>
        <xdr:cNvPr id="487" name="テキスト ボックス 486"/>
        <xdr:cNvSpPr txBox="1"/>
      </xdr:nvSpPr>
      <xdr:spPr>
        <a:xfrm>
          <a:off x="7594111" y="1684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104285</xdr:rowOff>
    </xdr:from>
    <xdr:to>
      <xdr:col>36</xdr:col>
      <xdr:colOff>165100</xdr:colOff>
      <xdr:row>98</xdr:row>
      <xdr:rowOff>34435</xdr:rowOff>
    </xdr:to>
    <xdr:sp macro="" textlink="">
      <xdr:nvSpPr>
        <xdr:cNvPr id="488" name="楕円 487"/>
        <xdr:cNvSpPr/>
      </xdr:nvSpPr>
      <xdr:spPr>
        <a:xfrm>
          <a:off x="6921500" y="167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25562</xdr:rowOff>
    </xdr:from>
    <xdr:ext cx="534377" cy="259045"/>
    <xdr:sp macro="" textlink="">
      <xdr:nvSpPr>
        <xdr:cNvPr id="489" name="テキスト ボックス 488"/>
        <xdr:cNvSpPr txBox="1"/>
      </xdr:nvSpPr>
      <xdr:spPr>
        <a:xfrm>
          <a:off x="6705111" y="168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62605</xdr:rowOff>
    </xdr:from>
    <xdr:to>
      <xdr:col>85</xdr:col>
      <xdr:colOff>127000</xdr:colOff>
      <xdr:row>37</xdr:row>
      <xdr:rowOff>67634</xdr:rowOff>
    </xdr:to>
    <xdr:cxnSp macro="">
      <xdr:nvCxnSpPr>
        <xdr:cNvPr id="514" name="直線コネクタ 513"/>
        <xdr:cNvCxnSpPr/>
      </xdr:nvCxnSpPr>
      <xdr:spPr>
        <a:xfrm>
          <a:off x="15481300" y="640625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62605</xdr:rowOff>
    </xdr:from>
    <xdr:to>
      <xdr:col>81</xdr:col>
      <xdr:colOff>50800</xdr:colOff>
      <xdr:row>37</xdr:row>
      <xdr:rowOff>69005</xdr:rowOff>
    </xdr:to>
    <xdr:cxnSp macro="">
      <xdr:nvCxnSpPr>
        <xdr:cNvPr id="517" name="直線コネクタ 516"/>
        <xdr:cNvCxnSpPr/>
      </xdr:nvCxnSpPr>
      <xdr:spPr>
        <a:xfrm flipV="1">
          <a:off x="14592300" y="640625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36944</xdr:rowOff>
    </xdr:from>
    <xdr:to>
      <xdr:col>76</xdr:col>
      <xdr:colOff>114300</xdr:colOff>
      <xdr:row>37</xdr:row>
      <xdr:rowOff>69005</xdr:rowOff>
    </xdr:to>
    <xdr:cxnSp macro="">
      <xdr:nvCxnSpPr>
        <xdr:cNvPr id="520" name="直線コネクタ 519"/>
        <xdr:cNvCxnSpPr/>
      </xdr:nvCxnSpPr>
      <xdr:spPr>
        <a:xfrm>
          <a:off x="13703300" y="6380594"/>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36944</xdr:rowOff>
    </xdr:from>
    <xdr:to>
      <xdr:col>71</xdr:col>
      <xdr:colOff>177800</xdr:colOff>
      <xdr:row>37</xdr:row>
      <xdr:rowOff>41116</xdr:rowOff>
    </xdr:to>
    <xdr:cxnSp macro="">
      <xdr:nvCxnSpPr>
        <xdr:cNvPr id="523" name="直線コネクタ 522"/>
        <xdr:cNvCxnSpPr/>
      </xdr:nvCxnSpPr>
      <xdr:spPr>
        <a:xfrm flipV="1">
          <a:off x="12814300" y="638059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16834</xdr:rowOff>
    </xdr:from>
    <xdr:to>
      <xdr:col>85</xdr:col>
      <xdr:colOff>177800</xdr:colOff>
      <xdr:row>37</xdr:row>
      <xdr:rowOff>118434</xdr:rowOff>
    </xdr:to>
    <xdr:sp macro="" textlink="">
      <xdr:nvSpPr>
        <xdr:cNvPr id="533" name="楕円 532"/>
        <xdr:cNvSpPr/>
      </xdr:nvSpPr>
      <xdr:spPr>
        <a:xfrm>
          <a:off x="16268700" y="63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103211</xdr:rowOff>
    </xdr:from>
    <xdr:ext cx="469744" cy="259045"/>
    <xdr:sp macro="" textlink="">
      <xdr:nvSpPr>
        <xdr:cNvPr id="534" name="消防費該当値テキスト"/>
        <xdr:cNvSpPr txBox="1"/>
      </xdr:nvSpPr>
      <xdr:spPr>
        <a:xfrm>
          <a:off x="16370300" y="627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11805</xdr:rowOff>
    </xdr:from>
    <xdr:to>
      <xdr:col>81</xdr:col>
      <xdr:colOff>101600</xdr:colOff>
      <xdr:row>37</xdr:row>
      <xdr:rowOff>113405</xdr:rowOff>
    </xdr:to>
    <xdr:sp macro="" textlink="">
      <xdr:nvSpPr>
        <xdr:cNvPr id="535" name="楕円 534"/>
        <xdr:cNvSpPr/>
      </xdr:nvSpPr>
      <xdr:spPr>
        <a:xfrm>
          <a:off x="15430500" y="63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104532</xdr:rowOff>
    </xdr:from>
    <xdr:ext cx="469744" cy="259045"/>
    <xdr:sp macro="" textlink="">
      <xdr:nvSpPr>
        <xdr:cNvPr id="536" name="テキスト ボックス 535"/>
        <xdr:cNvSpPr txBox="1"/>
      </xdr:nvSpPr>
      <xdr:spPr>
        <a:xfrm>
          <a:off x="15246428" y="644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18205</xdr:rowOff>
    </xdr:from>
    <xdr:to>
      <xdr:col>76</xdr:col>
      <xdr:colOff>165100</xdr:colOff>
      <xdr:row>37</xdr:row>
      <xdr:rowOff>119805</xdr:rowOff>
    </xdr:to>
    <xdr:sp macro="" textlink="">
      <xdr:nvSpPr>
        <xdr:cNvPr id="537" name="楕円 536"/>
        <xdr:cNvSpPr/>
      </xdr:nvSpPr>
      <xdr:spPr>
        <a:xfrm>
          <a:off x="14541500" y="63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110932</xdr:rowOff>
    </xdr:from>
    <xdr:ext cx="469744" cy="259045"/>
    <xdr:sp macro="" textlink="">
      <xdr:nvSpPr>
        <xdr:cNvPr id="538" name="テキスト ボックス 537"/>
        <xdr:cNvSpPr txBox="1"/>
      </xdr:nvSpPr>
      <xdr:spPr>
        <a:xfrm>
          <a:off x="14357428" y="64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157594</xdr:rowOff>
    </xdr:from>
    <xdr:to>
      <xdr:col>72</xdr:col>
      <xdr:colOff>38100</xdr:colOff>
      <xdr:row>37</xdr:row>
      <xdr:rowOff>87744</xdr:rowOff>
    </xdr:to>
    <xdr:sp macro="" textlink="">
      <xdr:nvSpPr>
        <xdr:cNvPr id="539" name="楕円 538"/>
        <xdr:cNvSpPr/>
      </xdr:nvSpPr>
      <xdr:spPr>
        <a:xfrm>
          <a:off x="13652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40" name="テキスト ボックス 539"/>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161766</xdr:rowOff>
    </xdr:from>
    <xdr:to>
      <xdr:col>67</xdr:col>
      <xdr:colOff>101600</xdr:colOff>
      <xdr:row>37</xdr:row>
      <xdr:rowOff>91916</xdr:rowOff>
    </xdr:to>
    <xdr:sp macro="" textlink="">
      <xdr:nvSpPr>
        <xdr:cNvPr id="541" name="楕円 540"/>
        <xdr:cNvSpPr/>
      </xdr:nvSpPr>
      <xdr:spPr>
        <a:xfrm>
          <a:off x="12763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83043</xdr:rowOff>
    </xdr:from>
    <xdr:ext cx="469744" cy="259045"/>
    <xdr:sp macro="" textlink="">
      <xdr:nvSpPr>
        <xdr:cNvPr id="542" name="テキスト ボックス 541"/>
        <xdr:cNvSpPr txBox="1"/>
      </xdr:nvSpPr>
      <xdr:spPr>
        <a:xfrm>
          <a:off x="12579428" y="64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135610</xdr:rowOff>
    </xdr:from>
    <xdr:to>
      <xdr:col>85</xdr:col>
      <xdr:colOff>127000</xdr:colOff>
      <xdr:row>57</xdr:row>
      <xdr:rowOff>159995</xdr:rowOff>
    </xdr:to>
    <xdr:cxnSp macro="">
      <xdr:nvCxnSpPr>
        <xdr:cNvPr id="572" name="直線コネクタ 571"/>
        <xdr:cNvCxnSpPr/>
      </xdr:nvCxnSpPr>
      <xdr:spPr>
        <a:xfrm>
          <a:off x="15481300" y="9908260"/>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44996</xdr:rowOff>
    </xdr:from>
    <xdr:to>
      <xdr:col>81</xdr:col>
      <xdr:colOff>50800</xdr:colOff>
      <xdr:row>57</xdr:row>
      <xdr:rowOff>135610</xdr:rowOff>
    </xdr:to>
    <xdr:cxnSp macro="">
      <xdr:nvCxnSpPr>
        <xdr:cNvPr id="575" name="直線コネクタ 574"/>
        <xdr:cNvCxnSpPr/>
      </xdr:nvCxnSpPr>
      <xdr:spPr>
        <a:xfrm>
          <a:off x="14592300" y="9817646"/>
          <a:ext cx="889000" cy="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44996</xdr:rowOff>
    </xdr:from>
    <xdr:to>
      <xdr:col>76</xdr:col>
      <xdr:colOff>114300</xdr:colOff>
      <xdr:row>57</xdr:row>
      <xdr:rowOff>130797</xdr:rowOff>
    </xdr:to>
    <xdr:cxnSp macro="">
      <xdr:nvCxnSpPr>
        <xdr:cNvPr id="578" name="直線コネクタ 577"/>
        <xdr:cNvCxnSpPr/>
      </xdr:nvCxnSpPr>
      <xdr:spPr>
        <a:xfrm flipV="1">
          <a:off x="13703300" y="9817646"/>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10376</xdr:rowOff>
    </xdr:from>
    <xdr:to>
      <xdr:col>71</xdr:col>
      <xdr:colOff>177800</xdr:colOff>
      <xdr:row>57</xdr:row>
      <xdr:rowOff>130797</xdr:rowOff>
    </xdr:to>
    <xdr:cxnSp macro="">
      <xdr:nvCxnSpPr>
        <xdr:cNvPr id="581" name="直線コネクタ 580"/>
        <xdr:cNvCxnSpPr/>
      </xdr:nvCxnSpPr>
      <xdr:spPr>
        <a:xfrm>
          <a:off x="12814300" y="9783026"/>
          <a:ext cx="889000" cy="1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109195</xdr:rowOff>
    </xdr:from>
    <xdr:to>
      <xdr:col>85</xdr:col>
      <xdr:colOff>177800</xdr:colOff>
      <xdr:row>58</xdr:row>
      <xdr:rowOff>39345</xdr:rowOff>
    </xdr:to>
    <xdr:sp macro="" textlink="">
      <xdr:nvSpPr>
        <xdr:cNvPr id="591" name="楕円 590"/>
        <xdr:cNvSpPr/>
      </xdr:nvSpPr>
      <xdr:spPr>
        <a:xfrm>
          <a:off x="16268700" y="98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24122</xdr:rowOff>
    </xdr:from>
    <xdr:ext cx="534377" cy="259045"/>
    <xdr:sp macro="" textlink="">
      <xdr:nvSpPr>
        <xdr:cNvPr id="592" name="教育費該当値テキスト"/>
        <xdr:cNvSpPr txBox="1"/>
      </xdr:nvSpPr>
      <xdr:spPr>
        <a:xfrm>
          <a:off x="16370300" y="97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84810</xdr:rowOff>
    </xdr:from>
    <xdr:to>
      <xdr:col>81</xdr:col>
      <xdr:colOff>101600</xdr:colOff>
      <xdr:row>58</xdr:row>
      <xdr:rowOff>14960</xdr:rowOff>
    </xdr:to>
    <xdr:sp macro="" textlink="">
      <xdr:nvSpPr>
        <xdr:cNvPr id="593" name="楕円 592"/>
        <xdr:cNvSpPr/>
      </xdr:nvSpPr>
      <xdr:spPr>
        <a:xfrm>
          <a:off x="15430500" y="9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6087</xdr:rowOff>
    </xdr:from>
    <xdr:ext cx="534377" cy="259045"/>
    <xdr:sp macro="" textlink="">
      <xdr:nvSpPr>
        <xdr:cNvPr id="594" name="テキスト ボックス 593"/>
        <xdr:cNvSpPr txBox="1"/>
      </xdr:nvSpPr>
      <xdr:spPr>
        <a:xfrm>
          <a:off x="15214111" y="99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165646</xdr:rowOff>
    </xdr:from>
    <xdr:to>
      <xdr:col>76</xdr:col>
      <xdr:colOff>165100</xdr:colOff>
      <xdr:row>57</xdr:row>
      <xdr:rowOff>95796</xdr:rowOff>
    </xdr:to>
    <xdr:sp macro="" textlink="">
      <xdr:nvSpPr>
        <xdr:cNvPr id="595" name="楕円 594"/>
        <xdr:cNvSpPr/>
      </xdr:nvSpPr>
      <xdr:spPr>
        <a:xfrm>
          <a:off x="14541500" y="9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86923</xdr:rowOff>
    </xdr:from>
    <xdr:ext cx="534377" cy="259045"/>
    <xdr:sp macro="" textlink="">
      <xdr:nvSpPr>
        <xdr:cNvPr id="596" name="テキスト ボックス 595"/>
        <xdr:cNvSpPr txBox="1"/>
      </xdr:nvSpPr>
      <xdr:spPr>
        <a:xfrm>
          <a:off x="14325111" y="98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79997</xdr:rowOff>
    </xdr:from>
    <xdr:to>
      <xdr:col>72</xdr:col>
      <xdr:colOff>38100</xdr:colOff>
      <xdr:row>58</xdr:row>
      <xdr:rowOff>10147</xdr:rowOff>
    </xdr:to>
    <xdr:sp macro="" textlink="">
      <xdr:nvSpPr>
        <xdr:cNvPr id="597" name="楕円 596"/>
        <xdr:cNvSpPr/>
      </xdr:nvSpPr>
      <xdr:spPr>
        <a:xfrm>
          <a:off x="13652500" y="98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1274</xdr:rowOff>
    </xdr:from>
    <xdr:ext cx="534377" cy="259045"/>
    <xdr:sp macro="" textlink="">
      <xdr:nvSpPr>
        <xdr:cNvPr id="598" name="テキスト ボックス 597"/>
        <xdr:cNvSpPr txBox="1"/>
      </xdr:nvSpPr>
      <xdr:spPr>
        <a:xfrm>
          <a:off x="13436111" y="99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131026</xdr:rowOff>
    </xdr:from>
    <xdr:to>
      <xdr:col>67</xdr:col>
      <xdr:colOff>101600</xdr:colOff>
      <xdr:row>57</xdr:row>
      <xdr:rowOff>61176</xdr:rowOff>
    </xdr:to>
    <xdr:sp macro="" textlink="">
      <xdr:nvSpPr>
        <xdr:cNvPr id="599" name="楕円 598"/>
        <xdr:cNvSpPr/>
      </xdr:nvSpPr>
      <xdr:spPr>
        <a:xfrm>
          <a:off x="12763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77703</xdr:rowOff>
    </xdr:from>
    <xdr:ext cx="534377" cy="259045"/>
    <xdr:sp macro="" textlink="">
      <xdr:nvSpPr>
        <xdr:cNvPr id="600" name="テキスト ボックス 599"/>
        <xdr:cNvSpPr txBox="1"/>
      </xdr:nvSpPr>
      <xdr:spPr>
        <a:xfrm>
          <a:off x="12547111" y="95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151130</xdr:rowOff>
    </xdr:from>
    <xdr:to>
      <xdr:col>85</xdr:col>
      <xdr:colOff>127000</xdr:colOff>
      <xdr:row>76</xdr:row>
      <xdr:rowOff>100512</xdr:rowOff>
    </xdr:to>
    <xdr:cxnSp macro="">
      <xdr:nvCxnSpPr>
        <xdr:cNvPr id="631" name="直線コネクタ 630"/>
        <xdr:cNvCxnSpPr/>
      </xdr:nvCxnSpPr>
      <xdr:spPr>
        <a:xfrm flipV="1">
          <a:off x="15481300" y="12152630"/>
          <a:ext cx="838200" cy="97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91820</xdr:rowOff>
    </xdr:from>
    <xdr:ext cx="313932" cy="259045"/>
    <xdr:sp macro="" textlink="">
      <xdr:nvSpPr>
        <xdr:cNvPr id="632" name="災害復旧費平均値テキスト"/>
        <xdr:cNvSpPr txBox="1"/>
      </xdr:nvSpPr>
      <xdr:spPr>
        <a:xfrm>
          <a:off x="16370300" y="13464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100512</xdr:rowOff>
    </xdr:from>
    <xdr:to>
      <xdr:col>81</xdr:col>
      <xdr:colOff>50800</xdr:colOff>
      <xdr:row>79</xdr:row>
      <xdr:rowOff>98879</xdr:rowOff>
    </xdr:to>
    <xdr:cxnSp macro="">
      <xdr:nvCxnSpPr>
        <xdr:cNvPr id="634" name="直線コネクタ 633"/>
        <xdr:cNvCxnSpPr/>
      </xdr:nvCxnSpPr>
      <xdr:spPr>
        <a:xfrm flipV="1">
          <a:off x="14592300" y="13130712"/>
          <a:ext cx="8890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6" name="テキスト ボックス 635"/>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100330</xdr:rowOff>
    </xdr:from>
    <xdr:to>
      <xdr:col>85</xdr:col>
      <xdr:colOff>177800</xdr:colOff>
      <xdr:row>71</xdr:row>
      <xdr:rowOff>30480</xdr:rowOff>
    </xdr:to>
    <xdr:sp macro="" textlink="">
      <xdr:nvSpPr>
        <xdr:cNvPr id="650" name="楕円 649"/>
        <xdr:cNvSpPr/>
      </xdr:nvSpPr>
      <xdr:spPr>
        <a:xfrm>
          <a:off x="16268700" y="121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53357</xdr:rowOff>
    </xdr:from>
    <xdr:ext cx="378565" cy="259045"/>
    <xdr:sp macro="" textlink="">
      <xdr:nvSpPr>
        <xdr:cNvPr id="651" name="災害復旧費該当値テキスト"/>
        <xdr:cNvSpPr txBox="1"/>
      </xdr:nvSpPr>
      <xdr:spPr>
        <a:xfrm>
          <a:off x="16370300" y="120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49712</xdr:rowOff>
    </xdr:from>
    <xdr:to>
      <xdr:col>81</xdr:col>
      <xdr:colOff>101600</xdr:colOff>
      <xdr:row>76</xdr:row>
      <xdr:rowOff>151312</xdr:rowOff>
    </xdr:to>
    <xdr:sp macro="" textlink="">
      <xdr:nvSpPr>
        <xdr:cNvPr id="652" name="楕円 651"/>
        <xdr:cNvSpPr/>
      </xdr:nvSpPr>
      <xdr:spPr>
        <a:xfrm>
          <a:off x="15430500" y="130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167839</xdr:rowOff>
    </xdr:from>
    <xdr:ext cx="378565" cy="259045"/>
    <xdr:sp macro="" textlink="">
      <xdr:nvSpPr>
        <xdr:cNvPr id="653" name="テキスト ボックス 652"/>
        <xdr:cNvSpPr txBox="1"/>
      </xdr:nvSpPr>
      <xdr:spPr>
        <a:xfrm>
          <a:off x="15292017" y="12855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3" name="テキスト ボックス 67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5" name="テキスト ボックス 674"/>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7" name="テキスト ボックス 676"/>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73951</xdr:rowOff>
    </xdr:from>
    <xdr:to>
      <xdr:col>85</xdr:col>
      <xdr:colOff>126364</xdr:colOff>
      <xdr:row>99</xdr:row>
      <xdr:rowOff>73515</xdr:rowOff>
    </xdr:to>
    <xdr:cxnSp macro="">
      <xdr:nvCxnSpPr>
        <xdr:cNvPr id="685" name="直線コネクタ 684"/>
        <xdr:cNvCxnSpPr/>
      </xdr:nvCxnSpPr>
      <xdr:spPr>
        <a:xfrm flipV="1">
          <a:off x="16317595" y="15675901"/>
          <a:ext cx="1269" cy="137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77342</xdr:rowOff>
    </xdr:from>
    <xdr:ext cx="378565" cy="259045"/>
    <xdr:sp macro="" textlink="">
      <xdr:nvSpPr>
        <xdr:cNvPr id="686" name="公債費最小値テキスト"/>
        <xdr:cNvSpPr txBox="1"/>
      </xdr:nvSpPr>
      <xdr:spPr>
        <a:xfrm>
          <a:off x="16370300" y="17050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73515</xdr:rowOff>
    </xdr:from>
    <xdr:to>
      <xdr:col>86</xdr:col>
      <xdr:colOff>25400</xdr:colOff>
      <xdr:row>99</xdr:row>
      <xdr:rowOff>73515</xdr:rowOff>
    </xdr:to>
    <xdr:cxnSp macro="">
      <xdr:nvCxnSpPr>
        <xdr:cNvPr id="687" name="直線コネクタ 686"/>
        <xdr:cNvCxnSpPr/>
      </xdr:nvCxnSpPr>
      <xdr:spPr>
        <a:xfrm>
          <a:off x="16230600" y="170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20628</xdr:rowOff>
    </xdr:from>
    <xdr:ext cx="534377" cy="259045"/>
    <xdr:sp macro="" textlink="">
      <xdr:nvSpPr>
        <xdr:cNvPr id="688" name="公債費最大値テキスト"/>
        <xdr:cNvSpPr txBox="1"/>
      </xdr:nvSpPr>
      <xdr:spPr>
        <a:xfrm>
          <a:off x="16370300" y="154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73951</xdr:rowOff>
    </xdr:from>
    <xdr:to>
      <xdr:col>86</xdr:col>
      <xdr:colOff>25400</xdr:colOff>
      <xdr:row>91</xdr:row>
      <xdr:rowOff>73951</xdr:rowOff>
    </xdr:to>
    <xdr:cxnSp macro="">
      <xdr:nvCxnSpPr>
        <xdr:cNvPr id="689" name="直線コネクタ 688"/>
        <xdr:cNvCxnSpPr/>
      </xdr:nvCxnSpPr>
      <xdr:spPr>
        <a:xfrm>
          <a:off x="16230600" y="1567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23223</xdr:rowOff>
    </xdr:from>
    <xdr:to>
      <xdr:col>85</xdr:col>
      <xdr:colOff>127000</xdr:colOff>
      <xdr:row>93</xdr:row>
      <xdr:rowOff>110962</xdr:rowOff>
    </xdr:to>
    <xdr:cxnSp macro="">
      <xdr:nvCxnSpPr>
        <xdr:cNvPr id="690" name="直線コネクタ 689"/>
        <xdr:cNvCxnSpPr/>
      </xdr:nvCxnSpPr>
      <xdr:spPr>
        <a:xfrm flipV="1">
          <a:off x="15481300" y="15968073"/>
          <a:ext cx="8382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48386</xdr:rowOff>
    </xdr:from>
    <xdr:ext cx="469744" cy="259045"/>
    <xdr:sp macro="" textlink="">
      <xdr:nvSpPr>
        <xdr:cNvPr id="691" name="公債費平均値テキスト"/>
        <xdr:cNvSpPr txBox="1"/>
      </xdr:nvSpPr>
      <xdr:spPr>
        <a:xfrm>
          <a:off x="16370300" y="16336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69959</xdr:rowOff>
    </xdr:from>
    <xdr:to>
      <xdr:col>85</xdr:col>
      <xdr:colOff>177800</xdr:colOff>
      <xdr:row>96</xdr:row>
      <xdr:rowOff>109</xdr:rowOff>
    </xdr:to>
    <xdr:sp macro="" textlink="">
      <xdr:nvSpPr>
        <xdr:cNvPr id="692" name="フローチャート: 判断 691"/>
        <xdr:cNvSpPr/>
      </xdr:nvSpPr>
      <xdr:spPr>
        <a:xfrm>
          <a:off x="162687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41075</xdr:rowOff>
    </xdr:from>
    <xdr:to>
      <xdr:col>81</xdr:col>
      <xdr:colOff>50800</xdr:colOff>
      <xdr:row>93</xdr:row>
      <xdr:rowOff>110962</xdr:rowOff>
    </xdr:to>
    <xdr:cxnSp macro="">
      <xdr:nvCxnSpPr>
        <xdr:cNvPr id="693" name="直線コネクタ 692"/>
        <xdr:cNvCxnSpPr/>
      </xdr:nvCxnSpPr>
      <xdr:spPr>
        <a:xfrm>
          <a:off x="14592300" y="15985925"/>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113829</xdr:rowOff>
    </xdr:from>
    <xdr:to>
      <xdr:col>81</xdr:col>
      <xdr:colOff>101600</xdr:colOff>
      <xdr:row>95</xdr:row>
      <xdr:rowOff>43979</xdr:rowOff>
    </xdr:to>
    <xdr:sp macro="" textlink="">
      <xdr:nvSpPr>
        <xdr:cNvPr id="694" name="フローチャート: 判断 693"/>
        <xdr:cNvSpPr/>
      </xdr:nvSpPr>
      <xdr:spPr>
        <a:xfrm>
          <a:off x="15430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35106</xdr:rowOff>
    </xdr:from>
    <xdr:ext cx="469744" cy="259045"/>
    <xdr:sp macro="" textlink="">
      <xdr:nvSpPr>
        <xdr:cNvPr id="695" name="テキスト ボックス 694"/>
        <xdr:cNvSpPr txBox="1"/>
      </xdr:nvSpPr>
      <xdr:spPr>
        <a:xfrm>
          <a:off x="15246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41075</xdr:rowOff>
    </xdr:from>
    <xdr:to>
      <xdr:col>76</xdr:col>
      <xdr:colOff>114300</xdr:colOff>
      <xdr:row>93</xdr:row>
      <xdr:rowOff>44994</xdr:rowOff>
    </xdr:to>
    <xdr:cxnSp macro="">
      <xdr:nvCxnSpPr>
        <xdr:cNvPr id="696" name="直線コネクタ 695"/>
        <xdr:cNvCxnSpPr/>
      </xdr:nvCxnSpPr>
      <xdr:spPr>
        <a:xfrm flipV="1">
          <a:off x="13703300" y="1598592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67019</xdr:rowOff>
    </xdr:from>
    <xdr:to>
      <xdr:col>76</xdr:col>
      <xdr:colOff>165100</xdr:colOff>
      <xdr:row>95</xdr:row>
      <xdr:rowOff>168619</xdr:rowOff>
    </xdr:to>
    <xdr:sp macro="" textlink="">
      <xdr:nvSpPr>
        <xdr:cNvPr id="697" name="フローチャート: 判断 696"/>
        <xdr:cNvSpPr/>
      </xdr:nvSpPr>
      <xdr:spPr>
        <a:xfrm>
          <a:off x="14541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159746</xdr:rowOff>
    </xdr:from>
    <xdr:ext cx="469744" cy="259045"/>
    <xdr:sp macro="" textlink="">
      <xdr:nvSpPr>
        <xdr:cNvPr id="698" name="テキスト ボックス 697"/>
        <xdr:cNvSpPr txBox="1"/>
      </xdr:nvSpPr>
      <xdr:spPr>
        <a:xfrm>
          <a:off x="14357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167894</xdr:rowOff>
    </xdr:from>
    <xdr:to>
      <xdr:col>71</xdr:col>
      <xdr:colOff>177800</xdr:colOff>
      <xdr:row>93</xdr:row>
      <xdr:rowOff>44994</xdr:rowOff>
    </xdr:to>
    <xdr:cxnSp macro="">
      <xdr:nvCxnSpPr>
        <xdr:cNvPr id="699" name="直線コネクタ 698"/>
        <xdr:cNvCxnSpPr/>
      </xdr:nvCxnSpPr>
      <xdr:spPr>
        <a:xfrm>
          <a:off x="12814300" y="15598394"/>
          <a:ext cx="889000" cy="3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94235</xdr:rowOff>
    </xdr:from>
    <xdr:to>
      <xdr:col>72</xdr:col>
      <xdr:colOff>38100</xdr:colOff>
      <xdr:row>95</xdr:row>
      <xdr:rowOff>24385</xdr:rowOff>
    </xdr:to>
    <xdr:sp macro="" textlink="">
      <xdr:nvSpPr>
        <xdr:cNvPr id="700" name="フローチャート: 判断 699"/>
        <xdr:cNvSpPr/>
      </xdr:nvSpPr>
      <xdr:spPr>
        <a:xfrm>
          <a:off x="13652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15512</xdr:rowOff>
    </xdr:from>
    <xdr:ext cx="469744" cy="259045"/>
    <xdr:sp macro="" textlink="">
      <xdr:nvSpPr>
        <xdr:cNvPr id="701" name="テキスト ボックス 700"/>
        <xdr:cNvSpPr txBox="1"/>
      </xdr:nvSpPr>
      <xdr:spPr>
        <a:xfrm>
          <a:off x="13468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79429</xdr:rowOff>
    </xdr:from>
    <xdr:to>
      <xdr:col>67</xdr:col>
      <xdr:colOff>101600</xdr:colOff>
      <xdr:row>95</xdr:row>
      <xdr:rowOff>9579</xdr:rowOff>
    </xdr:to>
    <xdr:sp macro="" textlink="">
      <xdr:nvSpPr>
        <xdr:cNvPr id="702" name="フローチャート: 判断 701"/>
        <xdr:cNvSpPr/>
      </xdr:nvSpPr>
      <xdr:spPr>
        <a:xfrm>
          <a:off x="12763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706</xdr:rowOff>
    </xdr:from>
    <xdr:ext cx="469744" cy="259045"/>
    <xdr:sp macro="" textlink="">
      <xdr:nvSpPr>
        <xdr:cNvPr id="703" name="テキスト ボックス 702"/>
        <xdr:cNvSpPr txBox="1"/>
      </xdr:nvSpPr>
      <xdr:spPr>
        <a:xfrm>
          <a:off x="12579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143873</xdr:rowOff>
    </xdr:from>
    <xdr:to>
      <xdr:col>85</xdr:col>
      <xdr:colOff>177800</xdr:colOff>
      <xdr:row>93</xdr:row>
      <xdr:rowOff>74023</xdr:rowOff>
    </xdr:to>
    <xdr:sp macro="" textlink="">
      <xdr:nvSpPr>
        <xdr:cNvPr id="709" name="楕円 708"/>
        <xdr:cNvSpPr/>
      </xdr:nvSpPr>
      <xdr:spPr>
        <a:xfrm>
          <a:off x="16268700" y="159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166750</xdr:rowOff>
    </xdr:from>
    <xdr:ext cx="534377" cy="259045"/>
    <xdr:sp macro="" textlink="">
      <xdr:nvSpPr>
        <xdr:cNvPr id="710" name="公債費該当値テキスト"/>
        <xdr:cNvSpPr txBox="1"/>
      </xdr:nvSpPr>
      <xdr:spPr>
        <a:xfrm>
          <a:off x="16370300" y="157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60162</xdr:rowOff>
    </xdr:from>
    <xdr:to>
      <xdr:col>81</xdr:col>
      <xdr:colOff>101600</xdr:colOff>
      <xdr:row>93</xdr:row>
      <xdr:rowOff>161762</xdr:rowOff>
    </xdr:to>
    <xdr:sp macro="" textlink="">
      <xdr:nvSpPr>
        <xdr:cNvPr id="711" name="楕円 710"/>
        <xdr:cNvSpPr/>
      </xdr:nvSpPr>
      <xdr:spPr>
        <a:xfrm>
          <a:off x="15430500" y="160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6839</xdr:rowOff>
    </xdr:from>
    <xdr:ext cx="469744" cy="259045"/>
    <xdr:sp macro="" textlink="">
      <xdr:nvSpPr>
        <xdr:cNvPr id="712" name="テキスト ボックス 711"/>
        <xdr:cNvSpPr txBox="1"/>
      </xdr:nvSpPr>
      <xdr:spPr>
        <a:xfrm>
          <a:off x="15246428" y="157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161725</xdr:rowOff>
    </xdr:from>
    <xdr:to>
      <xdr:col>76</xdr:col>
      <xdr:colOff>165100</xdr:colOff>
      <xdr:row>93</xdr:row>
      <xdr:rowOff>91875</xdr:rowOff>
    </xdr:to>
    <xdr:sp macro="" textlink="">
      <xdr:nvSpPr>
        <xdr:cNvPr id="713" name="楕円 712"/>
        <xdr:cNvSpPr/>
      </xdr:nvSpPr>
      <xdr:spPr>
        <a:xfrm>
          <a:off x="14541500" y="159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108402</xdr:rowOff>
    </xdr:from>
    <xdr:ext cx="469744" cy="259045"/>
    <xdr:sp macro="" textlink="">
      <xdr:nvSpPr>
        <xdr:cNvPr id="714" name="テキスト ボックス 713"/>
        <xdr:cNvSpPr txBox="1"/>
      </xdr:nvSpPr>
      <xdr:spPr>
        <a:xfrm>
          <a:off x="14357428" y="157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165644</xdr:rowOff>
    </xdr:from>
    <xdr:to>
      <xdr:col>72</xdr:col>
      <xdr:colOff>38100</xdr:colOff>
      <xdr:row>93</xdr:row>
      <xdr:rowOff>95794</xdr:rowOff>
    </xdr:to>
    <xdr:sp macro="" textlink="">
      <xdr:nvSpPr>
        <xdr:cNvPr id="715" name="楕円 714"/>
        <xdr:cNvSpPr/>
      </xdr:nvSpPr>
      <xdr:spPr>
        <a:xfrm>
          <a:off x="13652500" y="15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112321</xdr:rowOff>
    </xdr:from>
    <xdr:ext cx="469744" cy="259045"/>
    <xdr:sp macro="" textlink="">
      <xdr:nvSpPr>
        <xdr:cNvPr id="716" name="テキスト ボックス 715"/>
        <xdr:cNvSpPr txBox="1"/>
      </xdr:nvSpPr>
      <xdr:spPr>
        <a:xfrm>
          <a:off x="13468428" y="157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117094</xdr:rowOff>
    </xdr:from>
    <xdr:to>
      <xdr:col>67</xdr:col>
      <xdr:colOff>101600</xdr:colOff>
      <xdr:row>91</xdr:row>
      <xdr:rowOff>47244</xdr:rowOff>
    </xdr:to>
    <xdr:sp macro="" textlink="">
      <xdr:nvSpPr>
        <xdr:cNvPr id="717" name="楕円 716"/>
        <xdr:cNvSpPr/>
      </xdr:nvSpPr>
      <xdr:spPr>
        <a:xfrm>
          <a:off x="12763500" y="155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63771</xdr:rowOff>
    </xdr:from>
    <xdr:ext cx="534377" cy="259045"/>
    <xdr:sp macro="" textlink="">
      <xdr:nvSpPr>
        <xdr:cNvPr id="718" name="テキスト ボックス 717"/>
        <xdr:cNvSpPr txBox="1"/>
      </xdr:nvSpPr>
      <xdr:spPr>
        <a:xfrm>
          <a:off x="12547111" y="153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9" name="フローチャート: 判断 74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0" name="テキスト ボックス 749"/>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2" name="フローチャート: 判断 751"/>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3" name="テキスト ボックス 752"/>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5" name="フローチャート: 判断 754"/>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6" name="テキスト ボックス 755"/>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7" name="フローチャート: 判断 756"/>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8" name="テキスト ボックス 757"/>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民生費は、住民一人当たり</a:t>
          </a:r>
          <a:r>
            <a:rPr kumimoji="1" lang="en-US" altLang="ja-JP" sz="1400" b="0" i="0" baseline="0">
              <a:solidFill>
                <a:schemeClr val="dk1"/>
              </a:solidFill>
              <a:effectLst/>
              <a:latin typeface="+mn-lt"/>
              <a:ea typeface="+mn-ea"/>
              <a:cs typeface="+mn-cs"/>
            </a:rPr>
            <a:t>240,203</a:t>
          </a:r>
          <a:r>
            <a:rPr kumimoji="1" lang="ja-JP" altLang="ja-JP" sz="1400" b="0" i="0" baseline="0">
              <a:solidFill>
                <a:schemeClr val="dk1"/>
              </a:solidFill>
              <a:effectLst/>
              <a:latin typeface="+mn-lt"/>
              <a:ea typeface="+mn-ea"/>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lang="ja-JP" altLang="ja-JP" sz="1400">
            <a:effectLst/>
          </a:endParaRPr>
        </a:p>
        <a:p>
          <a:pPr rtl="0" eaLnBrk="1" fontAlgn="auto" latinLnBrk="0" hangingPunct="1"/>
          <a:r>
            <a:rPr kumimoji="1" lang="en-US"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公債費は、住民一人当たり</a:t>
          </a:r>
          <a:r>
            <a:rPr kumimoji="1" lang="en-US" altLang="ja-JP" sz="1400" b="0" i="0" baseline="0">
              <a:solidFill>
                <a:schemeClr val="dk1"/>
              </a:solidFill>
              <a:effectLst/>
              <a:latin typeface="+mn-lt"/>
              <a:ea typeface="+mn-ea"/>
              <a:cs typeface="+mn-cs"/>
            </a:rPr>
            <a:t>10,145</a:t>
          </a:r>
          <a:r>
            <a:rPr kumimoji="1" lang="ja-JP" altLang="ja-JP" sz="1400" b="0" i="0" baseline="0">
              <a:solidFill>
                <a:schemeClr val="dk1"/>
              </a:solidFill>
              <a:effectLst/>
              <a:latin typeface="+mn-lt"/>
              <a:ea typeface="+mn-ea"/>
              <a:cs typeface="+mn-cs"/>
            </a:rPr>
            <a:t>円と</a:t>
          </a:r>
          <a:r>
            <a:rPr kumimoji="1" lang="ja-JP" altLang="en-US" sz="1400" b="0" i="0" baseline="0">
              <a:solidFill>
                <a:schemeClr val="dk1"/>
              </a:solidFill>
              <a:effectLst/>
              <a:latin typeface="+mn-lt"/>
              <a:ea typeface="+mn-ea"/>
              <a:cs typeface="+mn-cs"/>
            </a:rPr>
            <a:t>なっており</a:t>
          </a:r>
          <a:r>
            <a:rPr kumimoji="1" lang="ja-JP" altLang="ja-JP" sz="1400" b="0" i="0" baseline="0">
              <a:solidFill>
                <a:schemeClr val="dk1"/>
              </a:solidFill>
              <a:effectLst/>
              <a:latin typeface="+mn-lt"/>
              <a:ea typeface="+mn-ea"/>
              <a:cs typeface="+mn-cs"/>
            </a:rPr>
            <a:t>、類似団体と比較して高い状態が続いている。</a:t>
          </a:r>
          <a:r>
            <a:rPr lang="ja-JP" altLang="ja-JP" sz="1400" b="0" i="0" baseline="0">
              <a:solidFill>
                <a:schemeClr val="dk1"/>
              </a:solidFill>
              <a:effectLst/>
              <a:latin typeface="+mn-lt"/>
              <a:ea typeface="+mn-ea"/>
              <a:cs typeface="+mn-cs"/>
            </a:rPr>
            <a:t>引き続き、学校施設の改築などに起債する計画であるが、その際は、財政基盤の確立に配慮した起債となるよう努めることとしている。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b="0" i="0" baseline="0">
              <a:solidFill>
                <a:schemeClr val="dk1"/>
              </a:solidFill>
              <a:effectLst/>
              <a:latin typeface="+mn-lt"/>
              <a:ea typeface="+mn-ea"/>
              <a:cs typeface="+mn-cs"/>
            </a:rPr>
            <a:t>　財政調整基金残高は、財政基盤の強化のため約</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億円増加させたことにより、標準財政規模比が前年度に比べ約</a:t>
          </a:r>
          <a:r>
            <a:rPr lang="en-US" altLang="ja-JP" sz="1400" b="0" i="0" baseline="0">
              <a:solidFill>
                <a:schemeClr val="dk1"/>
              </a:solidFill>
              <a:effectLst/>
              <a:latin typeface="+mn-lt"/>
              <a:ea typeface="+mn-ea"/>
              <a:cs typeface="+mn-cs"/>
            </a:rPr>
            <a:t>7.1</a:t>
          </a:r>
          <a:r>
            <a:rPr lang="ja-JP" altLang="ja-JP" sz="1400" b="0" i="0" baseline="0">
              <a:solidFill>
                <a:schemeClr val="dk1"/>
              </a:solidFill>
              <a:effectLst/>
              <a:latin typeface="+mn-lt"/>
              <a:ea typeface="+mn-ea"/>
              <a:cs typeface="+mn-cs"/>
            </a:rPr>
            <a:t>ポイント上昇している。</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　実質収支額</a:t>
          </a:r>
          <a:r>
            <a:rPr lang="ja-JP" altLang="en-US" sz="1400" b="0" i="0" baseline="0">
              <a:solidFill>
                <a:schemeClr val="dk1"/>
              </a:solidFill>
              <a:effectLst/>
              <a:latin typeface="+mn-lt"/>
              <a:ea typeface="+mn-ea"/>
              <a:cs typeface="+mn-cs"/>
            </a:rPr>
            <a:t>、実質単年度収支</a:t>
          </a:r>
          <a:r>
            <a:rPr lang="ja-JP" altLang="ja-JP" sz="1400" b="0" i="0" baseline="0">
              <a:solidFill>
                <a:schemeClr val="dk1"/>
              </a:solidFill>
              <a:effectLst/>
              <a:latin typeface="+mn-lt"/>
              <a:ea typeface="+mn-ea"/>
              <a:cs typeface="+mn-cs"/>
            </a:rPr>
            <a:t>は、行財政改革を着実に進めていることから継続的に黒字を確保している。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一般会計の実質収支については、投資的経費の増等</a:t>
          </a:r>
          <a:r>
            <a:rPr lang="ja-JP" altLang="ja-JP" sz="1400" b="0" i="0" baseline="0">
              <a:solidFill>
                <a:schemeClr val="dk1"/>
              </a:solidFill>
              <a:effectLst/>
              <a:latin typeface="+mn-lt"/>
              <a:ea typeface="+mn-ea"/>
              <a:cs typeface="+mn-cs"/>
            </a:rPr>
            <a:t>により</a:t>
          </a:r>
          <a:r>
            <a:rPr lang="ja-JP" altLang="en-US" sz="1400" b="0" i="0" baseline="0">
              <a:solidFill>
                <a:schemeClr val="dk1"/>
              </a:solidFill>
              <a:effectLst/>
              <a:latin typeface="+mn-lt"/>
              <a:ea typeface="+mn-ea"/>
              <a:cs typeface="+mn-cs"/>
            </a:rPr>
            <a:t>歳出が伸び</a:t>
          </a:r>
          <a:r>
            <a:rPr lang="ja-JP" altLang="ja-JP" sz="1400" b="0" i="0" baseline="0">
              <a:solidFill>
                <a:schemeClr val="dk1"/>
              </a:solidFill>
              <a:effectLst/>
              <a:latin typeface="+mn-lt"/>
              <a:ea typeface="+mn-ea"/>
              <a:cs typeface="+mn-cs"/>
            </a:rPr>
            <a:t>、黒字額が減少した。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国民健康保険特別会計については被保険者数の減により歳入・歳出ともに減となり、黒字額は微</a:t>
          </a:r>
          <a:r>
            <a:rPr kumimoji="1" lang="ja-JP" altLang="en-US" sz="1400" b="0" i="0" baseline="0">
              <a:solidFill>
                <a:schemeClr val="dk1"/>
              </a:solidFill>
              <a:effectLst/>
              <a:latin typeface="+mn-lt"/>
              <a:ea typeface="+mn-ea"/>
              <a:cs typeface="+mn-cs"/>
            </a:rPr>
            <a:t>減となった</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介護保険特別会計については被保険者数の増</a:t>
          </a:r>
          <a:r>
            <a:rPr kumimoji="1" lang="ja-JP" altLang="en-US" sz="1400" b="0" i="0" baseline="0">
              <a:solidFill>
                <a:schemeClr val="dk1"/>
              </a:solidFill>
              <a:effectLst/>
              <a:latin typeface="+mn-lt"/>
              <a:ea typeface="+mn-ea"/>
              <a:cs typeface="+mn-cs"/>
            </a:rPr>
            <a:t>により歳入が増となった。また、給付費の執行が計画を下回ったこともあり、</a:t>
          </a:r>
          <a:r>
            <a:rPr kumimoji="1" lang="ja-JP" altLang="ja-JP" sz="1400" b="0" i="0" baseline="0">
              <a:solidFill>
                <a:schemeClr val="dk1"/>
              </a:solidFill>
              <a:effectLst/>
              <a:latin typeface="+mn-lt"/>
              <a:ea typeface="+mn-ea"/>
              <a:cs typeface="+mn-cs"/>
            </a:rPr>
            <a:t>黒字額が増加した。</a:t>
          </a:r>
          <a:endParaRPr kumimoji="1" lang="en-US" altLang="ja-JP" sz="1400" b="0" i="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　実質公債費比率の分子は、昨年度に比べて減少した。</a:t>
          </a:r>
          <a:r>
            <a:rPr lang="ja-JP" altLang="ja-JP" sz="1400" b="0" i="0" baseline="0">
              <a:solidFill>
                <a:schemeClr val="dk1"/>
              </a:solidFill>
              <a:effectLst/>
              <a:latin typeface="+mn-lt"/>
              <a:ea typeface="+mn-ea"/>
              <a:cs typeface="+mn-cs"/>
            </a:rPr>
            <a:t>これは</a:t>
          </a:r>
          <a:r>
            <a:rPr lang="ja-JP" altLang="en-US" sz="1400" b="0" i="0" baseline="0">
              <a:solidFill>
                <a:schemeClr val="dk1"/>
              </a:solidFill>
              <a:effectLst/>
              <a:latin typeface="+mn-lt"/>
              <a:ea typeface="+mn-ea"/>
              <a:cs typeface="+mn-cs"/>
            </a:rPr>
            <a:t>元利償還金</a:t>
          </a:r>
          <a:r>
            <a:rPr lang="ja-JP" altLang="ja-JP" sz="1400" b="0" i="0" baseline="0">
              <a:solidFill>
                <a:schemeClr val="dk1"/>
              </a:solidFill>
              <a:effectLst/>
              <a:latin typeface="+mn-lt"/>
              <a:ea typeface="+mn-ea"/>
              <a:cs typeface="+mn-cs"/>
            </a:rPr>
            <a:t>が減少したことによる。</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　引き続き、負の数値を維持できるよう、新たな起債については財政基盤の確立に配慮した起債となるよう努めることとしている</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利率が高い過去の起債の残高が順調に減ってきているものの、東京スカイツリー関連事業等、今後も一定額の償還が生じる。引き続き発債と償還のバランスを整え、将来負担も考慮しつつ、健全な財政運営に努めていく。</a:t>
          </a:r>
          <a:endParaRPr kumimoji="1" lang="en-US" altLang="ja-JP" sz="105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本区の将来負担額は、引き続き負の数値となっている。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財政調整基金等の積み増しや財政基盤の確立に配慮した起債となるよう努め、</a:t>
          </a:r>
          <a:r>
            <a:rPr kumimoji="1" lang="ja-JP" altLang="ja-JP" sz="1100" b="0" i="0" baseline="0">
              <a:solidFill>
                <a:schemeClr val="dk1"/>
              </a:solidFill>
              <a:effectLst/>
              <a:latin typeface="+mn-lt"/>
              <a:ea typeface="+mn-ea"/>
              <a:cs typeface="+mn-cs"/>
            </a:rPr>
            <a:t>財政基盤の強化を図って行く。</a:t>
          </a:r>
          <a:endParaRPr kumimoji="1"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財政調整基金につき、約</a:t>
          </a:r>
          <a:r>
            <a:rPr kumimoji="1" lang="en-US" altLang="ja-JP" sz="1400" b="0" i="0" baseline="0">
              <a:solidFill>
                <a:schemeClr val="dk1"/>
              </a:solidFill>
              <a:effectLst/>
              <a:latin typeface="+mn-lt"/>
              <a:ea typeface="+mn-ea"/>
              <a:cs typeface="+mn-cs"/>
            </a:rPr>
            <a:t>46</a:t>
          </a:r>
          <a:r>
            <a:rPr kumimoji="1" lang="ja-JP" altLang="ja-JP" sz="1400" b="0" i="0" baseline="0">
              <a:solidFill>
                <a:schemeClr val="dk1"/>
              </a:solidFill>
              <a:effectLst/>
              <a:latin typeface="+mn-lt"/>
              <a:ea typeface="+mn-ea"/>
              <a:cs typeface="+mn-cs"/>
            </a:rPr>
            <a:t>億円の積み増しを行った結果、全体として約</a:t>
          </a:r>
          <a:r>
            <a:rPr kumimoji="1" lang="en-US" altLang="ja-JP" sz="1400" b="0" i="0" baseline="0">
              <a:solidFill>
                <a:schemeClr val="dk1"/>
              </a:solidFill>
              <a:effectLst/>
              <a:latin typeface="+mn-lt"/>
              <a:ea typeface="+mn-ea"/>
              <a:cs typeface="+mn-cs"/>
            </a:rPr>
            <a:t>50</a:t>
          </a:r>
          <a:r>
            <a:rPr kumimoji="1" lang="ja-JP" altLang="ja-JP" sz="1400" b="0" i="0" baseline="0">
              <a:solidFill>
                <a:schemeClr val="dk1"/>
              </a:solidFill>
              <a:effectLst/>
              <a:latin typeface="+mn-lt"/>
              <a:ea typeface="+mn-ea"/>
              <a:cs typeface="+mn-cs"/>
            </a:rPr>
            <a:t>億円の増となった。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災害対策、景気の動向、社会保障関係費の増大に加え、公共施設の整備・改修、その他さまざまな行政ニーズに対応するため、必要な積立てと取崩しを行っていく。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公共施設の整備・改修、水と緑をいかしたまちづくり事業、すみだ北斎美術館の運営、鉄道の連続立体交差化など、それぞれの目的に応じた事業の財源としている。</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400" b="0" i="0" baseline="0">
              <a:solidFill>
                <a:schemeClr val="dk1"/>
              </a:solidFill>
              <a:effectLst/>
              <a:latin typeface="+mn-lt"/>
              <a:ea typeface="+mn-ea"/>
              <a:cs typeface="+mn-cs"/>
            </a:rPr>
            <a:t>新保健施設等複合施設建設事業等のため、公共施設整備基金の取崩しを行ったものの、各</a:t>
          </a:r>
          <a:r>
            <a:rPr kumimoji="1" lang="ja-JP" altLang="ja-JP" sz="1400" b="0" i="0" baseline="0">
              <a:solidFill>
                <a:schemeClr val="dk1"/>
              </a:solidFill>
              <a:effectLst/>
              <a:latin typeface="+mn-lt"/>
              <a:ea typeface="+mn-ea"/>
              <a:cs typeface="+mn-cs"/>
            </a:rPr>
            <a:t>基金の積立てにより、約</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億円の増となっている。</a:t>
          </a:r>
          <a:endParaRPr lang="ja-JP" altLang="ja-JP" sz="1400">
            <a:effectLst/>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公共施設整備基金については、墨田区基本計画（平成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～令和</a:t>
          </a:r>
          <a:r>
            <a:rPr kumimoji="1" lang="en-US" altLang="ja-JP" sz="1400" b="0" i="0" baseline="0">
              <a:solidFill>
                <a:schemeClr val="dk1"/>
              </a:solidFill>
              <a:effectLst/>
              <a:latin typeface="+mn-lt"/>
              <a:ea typeface="+mn-ea"/>
              <a:cs typeface="+mn-cs"/>
            </a:rPr>
            <a:t>7</a:t>
          </a:r>
          <a:r>
            <a:rPr kumimoji="1" lang="ja-JP" altLang="ja-JP" sz="1400" b="0" i="0" baseline="0">
              <a:solidFill>
                <a:schemeClr val="dk1"/>
              </a:solidFill>
              <a:effectLst/>
              <a:latin typeface="+mn-lt"/>
              <a:ea typeface="+mn-ea"/>
              <a:cs typeface="+mn-cs"/>
            </a:rPr>
            <a:t>年度）において、</a:t>
          </a:r>
          <a:r>
            <a:rPr kumimoji="1" lang="en-US" altLang="ja-JP" sz="1400" b="0" i="0" baseline="0">
              <a:solidFill>
                <a:schemeClr val="dk1"/>
              </a:solidFill>
              <a:effectLst/>
              <a:latin typeface="+mn-lt"/>
              <a:ea typeface="+mn-ea"/>
              <a:cs typeface="+mn-cs"/>
            </a:rPr>
            <a:t>35</a:t>
          </a:r>
          <a:r>
            <a:rPr kumimoji="1" lang="ja-JP" altLang="ja-JP" sz="1400" b="0" i="0" baseline="0">
              <a:solidFill>
                <a:schemeClr val="dk1"/>
              </a:solidFill>
              <a:effectLst/>
              <a:latin typeface="+mn-lt"/>
              <a:ea typeface="+mn-ea"/>
              <a:cs typeface="+mn-cs"/>
            </a:rPr>
            <a:t>億円以上を維持するという目標を設定している。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その他の基金については適宜積立てと取崩しを行いながら、目的に沿った運用を行っていく。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400" b="0" i="0" baseline="0">
              <a:solidFill>
                <a:schemeClr val="dk1"/>
              </a:solidFill>
              <a:effectLst/>
              <a:latin typeface="+mn-lt"/>
              <a:ea typeface="+mn-ea"/>
              <a:cs typeface="+mn-cs"/>
            </a:rPr>
            <a:t>財政基盤の強化のため、積極的に積立てを行い、約</a:t>
          </a:r>
          <a:r>
            <a:rPr lang="en-US" altLang="ja-JP" sz="1400" b="0" i="0" baseline="0">
              <a:solidFill>
                <a:schemeClr val="dk1"/>
              </a:solidFill>
              <a:effectLst/>
              <a:latin typeface="+mn-lt"/>
              <a:ea typeface="+mn-ea"/>
              <a:cs typeface="+mn-cs"/>
            </a:rPr>
            <a:t>46</a:t>
          </a:r>
          <a:r>
            <a:rPr lang="ja-JP" altLang="ja-JP" sz="1400" b="0" i="0" baseline="0">
              <a:solidFill>
                <a:schemeClr val="dk1"/>
              </a:solidFill>
              <a:effectLst/>
              <a:latin typeface="+mn-lt"/>
              <a:ea typeface="+mn-ea"/>
              <a:cs typeface="+mn-cs"/>
            </a:rPr>
            <a:t>億円の増となった。</a:t>
          </a:r>
          <a:endParaRPr lang="en-US" altLang="ja-JP" sz="1400" b="0" i="0" baseline="0">
            <a:solidFill>
              <a:schemeClr val="dk1"/>
            </a:solidFill>
            <a:effectLst/>
            <a:latin typeface="+mn-lt"/>
            <a:ea typeface="+mn-ea"/>
            <a:cs typeface="+mn-cs"/>
          </a:endParaRPr>
        </a:p>
        <a:p>
          <a:pPr eaLnBrk="1" fontAlgn="auto" latinLnBrk="0" hangingPunct="1"/>
          <a:endParaRPr lang="en-US" altLang="ja-JP" sz="1400">
            <a:effectLst/>
          </a:endParaRPr>
        </a:p>
        <a:p>
          <a:pPr eaLnBrk="1" fontAlgn="auto" latinLnBrk="0" hangingPunct="1"/>
          <a:endParaRPr lang="en-US" altLang="ja-JP" sz="1400">
            <a:effectLst/>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災害対策、景気の動向、社会保障関係費の増大への対応として、積み増しを行っていく。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公債費にかかる一般財源の負担につき、年度間で平準化するため、</a:t>
          </a:r>
          <a:r>
            <a:rPr kumimoji="1" lang="ja-JP" altLang="en-US" sz="1400" b="0" i="0" baseline="0">
              <a:solidFill>
                <a:schemeClr val="dk1"/>
              </a:solidFill>
              <a:effectLst/>
              <a:latin typeface="+mn-lt"/>
              <a:ea typeface="+mn-ea"/>
              <a:cs typeface="+mn-cs"/>
            </a:rPr>
            <a:t>積立て</a:t>
          </a:r>
          <a:r>
            <a:rPr kumimoji="1" lang="ja-JP" altLang="ja-JP" sz="1400" b="0" i="0" baseline="0">
              <a:solidFill>
                <a:schemeClr val="dk1"/>
              </a:solidFill>
              <a:effectLst/>
              <a:latin typeface="+mn-lt"/>
              <a:ea typeface="+mn-ea"/>
              <a:cs typeface="+mn-cs"/>
            </a:rPr>
            <a:t>を行った。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4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今後も、公債費にかかる一般財源の負担につき、年度間で平準化するため、減債基金への積立てと取崩しを適宜行っていく。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9" sqref="AY19:BM19"/>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3" t="s">
        <v>80</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4" t="s">
        <v>82</v>
      </c>
      <c r="C3" s="615"/>
      <c r="D3" s="615"/>
      <c r="E3" s="616"/>
      <c r="F3" s="616"/>
      <c r="G3" s="616"/>
      <c r="H3" s="616"/>
      <c r="I3" s="616"/>
      <c r="J3" s="616"/>
      <c r="K3" s="616"/>
      <c r="L3" s="616" t="s">
        <v>83</v>
      </c>
      <c r="M3" s="616"/>
      <c r="N3" s="616"/>
      <c r="O3" s="616"/>
      <c r="P3" s="616"/>
      <c r="Q3" s="616"/>
      <c r="R3" s="619"/>
      <c r="S3" s="619"/>
      <c r="T3" s="619"/>
      <c r="U3" s="619"/>
      <c r="V3" s="620"/>
      <c r="W3" s="510" t="s">
        <v>84</v>
      </c>
      <c r="X3" s="511"/>
      <c r="Y3" s="511"/>
      <c r="Z3" s="511"/>
      <c r="AA3" s="511"/>
      <c r="AB3" s="615"/>
      <c r="AC3" s="619" t="s">
        <v>85</v>
      </c>
      <c r="AD3" s="511"/>
      <c r="AE3" s="511"/>
      <c r="AF3" s="511"/>
      <c r="AG3" s="511"/>
      <c r="AH3" s="511"/>
      <c r="AI3" s="511"/>
      <c r="AJ3" s="511"/>
      <c r="AK3" s="511"/>
      <c r="AL3" s="581"/>
      <c r="AM3" s="510" t="s">
        <v>86</v>
      </c>
      <c r="AN3" s="511"/>
      <c r="AO3" s="511"/>
      <c r="AP3" s="511"/>
      <c r="AQ3" s="511"/>
      <c r="AR3" s="511"/>
      <c r="AS3" s="511"/>
      <c r="AT3" s="511"/>
      <c r="AU3" s="511"/>
      <c r="AV3" s="511"/>
      <c r="AW3" s="511"/>
      <c r="AX3" s="581"/>
      <c r="AY3" s="573" t="s">
        <v>1</v>
      </c>
      <c r="AZ3" s="574"/>
      <c r="BA3" s="574"/>
      <c r="BB3" s="574"/>
      <c r="BC3" s="574"/>
      <c r="BD3" s="574"/>
      <c r="BE3" s="574"/>
      <c r="BF3" s="574"/>
      <c r="BG3" s="574"/>
      <c r="BH3" s="574"/>
      <c r="BI3" s="574"/>
      <c r="BJ3" s="574"/>
      <c r="BK3" s="574"/>
      <c r="BL3" s="574"/>
      <c r="BM3" s="623"/>
      <c r="BN3" s="510" t="s">
        <v>87</v>
      </c>
      <c r="BO3" s="511"/>
      <c r="BP3" s="511"/>
      <c r="BQ3" s="511"/>
      <c r="BR3" s="511"/>
      <c r="BS3" s="511"/>
      <c r="BT3" s="511"/>
      <c r="BU3" s="581"/>
      <c r="BV3" s="510" t="s">
        <v>88</v>
      </c>
      <c r="BW3" s="511"/>
      <c r="BX3" s="511"/>
      <c r="BY3" s="511"/>
      <c r="BZ3" s="511"/>
      <c r="CA3" s="511"/>
      <c r="CB3" s="511"/>
      <c r="CC3" s="581"/>
      <c r="CD3" s="573" t="s">
        <v>1</v>
      </c>
      <c r="CE3" s="574"/>
      <c r="CF3" s="574"/>
      <c r="CG3" s="574"/>
      <c r="CH3" s="574"/>
      <c r="CI3" s="574"/>
      <c r="CJ3" s="574"/>
      <c r="CK3" s="574"/>
      <c r="CL3" s="574"/>
      <c r="CM3" s="574"/>
      <c r="CN3" s="574"/>
      <c r="CO3" s="574"/>
      <c r="CP3" s="574"/>
      <c r="CQ3" s="574"/>
      <c r="CR3" s="574"/>
      <c r="CS3" s="623"/>
      <c r="CT3" s="510" t="s">
        <v>89</v>
      </c>
      <c r="CU3" s="511"/>
      <c r="CV3" s="511"/>
      <c r="CW3" s="511"/>
      <c r="CX3" s="511"/>
      <c r="CY3" s="511"/>
      <c r="CZ3" s="511"/>
      <c r="DA3" s="581"/>
      <c r="DB3" s="510" t="s">
        <v>90</v>
      </c>
      <c r="DC3" s="511"/>
      <c r="DD3" s="511"/>
      <c r="DE3" s="511"/>
      <c r="DF3" s="511"/>
      <c r="DG3" s="511"/>
      <c r="DH3" s="511"/>
      <c r="DI3" s="581"/>
      <c r="DJ3" s="186"/>
      <c r="DK3" s="186"/>
      <c r="DL3" s="186"/>
      <c r="DM3" s="186"/>
      <c r="DN3" s="186"/>
      <c r="DO3" s="186"/>
    </row>
    <row r="4" spans="1:119" ht="18.75" customHeight="1" x14ac:dyDescent="0.2">
      <c r="A4" s="187"/>
      <c r="B4" s="589"/>
      <c r="C4" s="590"/>
      <c r="D4" s="590"/>
      <c r="E4" s="591"/>
      <c r="F4" s="591"/>
      <c r="G4" s="591"/>
      <c r="H4" s="591"/>
      <c r="I4" s="591"/>
      <c r="J4" s="591"/>
      <c r="K4" s="591"/>
      <c r="L4" s="591"/>
      <c r="M4" s="591"/>
      <c r="N4" s="591"/>
      <c r="O4" s="591"/>
      <c r="P4" s="591"/>
      <c r="Q4" s="591"/>
      <c r="R4" s="595"/>
      <c r="S4" s="595"/>
      <c r="T4" s="595"/>
      <c r="U4" s="595"/>
      <c r="V4" s="596"/>
      <c r="W4" s="582"/>
      <c r="X4" s="393"/>
      <c r="Y4" s="393"/>
      <c r="Z4" s="393"/>
      <c r="AA4" s="393"/>
      <c r="AB4" s="590"/>
      <c r="AC4" s="595"/>
      <c r="AD4" s="393"/>
      <c r="AE4" s="393"/>
      <c r="AF4" s="393"/>
      <c r="AG4" s="393"/>
      <c r="AH4" s="393"/>
      <c r="AI4" s="393"/>
      <c r="AJ4" s="393"/>
      <c r="AK4" s="393"/>
      <c r="AL4" s="583"/>
      <c r="AM4" s="537"/>
      <c r="AN4" s="447"/>
      <c r="AO4" s="447"/>
      <c r="AP4" s="447"/>
      <c r="AQ4" s="447"/>
      <c r="AR4" s="447"/>
      <c r="AS4" s="447"/>
      <c r="AT4" s="447"/>
      <c r="AU4" s="447"/>
      <c r="AV4" s="447"/>
      <c r="AW4" s="447"/>
      <c r="AX4" s="622"/>
      <c r="AY4" s="423" t="s">
        <v>91</v>
      </c>
      <c r="AZ4" s="424"/>
      <c r="BA4" s="424"/>
      <c r="BB4" s="424"/>
      <c r="BC4" s="424"/>
      <c r="BD4" s="424"/>
      <c r="BE4" s="424"/>
      <c r="BF4" s="424"/>
      <c r="BG4" s="424"/>
      <c r="BH4" s="424"/>
      <c r="BI4" s="424"/>
      <c r="BJ4" s="424"/>
      <c r="BK4" s="424"/>
      <c r="BL4" s="424"/>
      <c r="BM4" s="425"/>
      <c r="BN4" s="426">
        <v>159725780</v>
      </c>
      <c r="BO4" s="427"/>
      <c r="BP4" s="427"/>
      <c r="BQ4" s="427"/>
      <c r="BR4" s="427"/>
      <c r="BS4" s="427"/>
      <c r="BT4" s="427"/>
      <c r="BU4" s="428"/>
      <c r="BV4" s="426">
        <v>125718501</v>
      </c>
      <c r="BW4" s="427"/>
      <c r="BX4" s="427"/>
      <c r="BY4" s="427"/>
      <c r="BZ4" s="427"/>
      <c r="CA4" s="427"/>
      <c r="CB4" s="427"/>
      <c r="CC4" s="428"/>
      <c r="CD4" s="607" t="s">
        <v>92</v>
      </c>
      <c r="CE4" s="608"/>
      <c r="CF4" s="608"/>
      <c r="CG4" s="608"/>
      <c r="CH4" s="608"/>
      <c r="CI4" s="608"/>
      <c r="CJ4" s="608"/>
      <c r="CK4" s="608"/>
      <c r="CL4" s="608"/>
      <c r="CM4" s="608"/>
      <c r="CN4" s="608"/>
      <c r="CO4" s="608"/>
      <c r="CP4" s="608"/>
      <c r="CQ4" s="608"/>
      <c r="CR4" s="608"/>
      <c r="CS4" s="609"/>
      <c r="CT4" s="610">
        <v>7.6</v>
      </c>
      <c r="CU4" s="611"/>
      <c r="CV4" s="611"/>
      <c r="CW4" s="611"/>
      <c r="CX4" s="611"/>
      <c r="CY4" s="611"/>
      <c r="CZ4" s="611"/>
      <c r="DA4" s="612"/>
      <c r="DB4" s="610">
        <v>8.5</v>
      </c>
      <c r="DC4" s="611"/>
      <c r="DD4" s="611"/>
      <c r="DE4" s="611"/>
      <c r="DF4" s="611"/>
      <c r="DG4" s="611"/>
      <c r="DH4" s="611"/>
      <c r="DI4" s="612"/>
      <c r="DJ4" s="186"/>
      <c r="DK4" s="186"/>
      <c r="DL4" s="186"/>
      <c r="DM4" s="186"/>
      <c r="DN4" s="186"/>
      <c r="DO4" s="186"/>
    </row>
    <row r="5" spans="1:119" ht="18.75" customHeight="1" x14ac:dyDescent="0.2">
      <c r="A5" s="187"/>
      <c r="B5" s="617"/>
      <c r="C5" s="448"/>
      <c r="D5" s="448"/>
      <c r="E5" s="618"/>
      <c r="F5" s="618"/>
      <c r="G5" s="618"/>
      <c r="H5" s="618"/>
      <c r="I5" s="618"/>
      <c r="J5" s="618"/>
      <c r="K5" s="618"/>
      <c r="L5" s="618"/>
      <c r="M5" s="618"/>
      <c r="N5" s="618"/>
      <c r="O5" s="618"/>
      <c r="P5" s="618"/>
      <c r="Q5" s="618"/>
      <c r="R5" s="446"/>
      <c r="S5" s="446"/>
      <c r="T5" s="446"/>
      <c r="U5" s="446"/>
      <c r="V5" s="621"/>
      <c r="W5" s="537"/>
      <c r="X5" s="447"/>
      <c r="Y5" s="447"/>
      <c r="Z5" s="447"/>
      <c r="AA5" s="447"/>
      <c r="AB5" s="448"/>
      <c r="AC5" s="446"/>
      <c r="AD5" s="447"/>
      <c r="AE5" s="447"/>
      <c r="AF5" s="447"/>
      <c r="AG5" s="447"/>
      <c r="AH5" s="447"/>
      <c r="AI5" s="447"/>
      <c r="AJ5" s="447"/>
      <c r="AK5" s="447"/>
      <c r="AL5" s="622"/>
      <c r="AM5" s="500" t="s">
        <v>93</v>
      </c>
      <c r="AN5" s="405"/>
      <c r="AO5" s="405"/>
      <c r="AP5" s="405"/>
      <c r="AQ5" s="405"/>
      <c r="AR5" s="405"/>
      <c r="AS5" s="405"/>
      <c r="AT5" s="406"/>
      <c r="AU5" s="488" t="s">
        <v>94</v>
      </c>
      <c r="AV5" s="489"/>
      <c r="AW5" s="489"/>
      <c r="AX5" s="489"/>
      <c r="AY5" s="411" t="s">
        <v>95</v>
      </c>
      <c r="AZ5" s="412"/>
      <c r="BA5" s="412"/>
      <c r="BB5" s="412"/>
      <c r="BC5" s="412"/>
      <c r="BD5" s="412"/>
      <c r="BE5" s="412"/>
      <c r="BF5" s="412"/>
      <c r="BG5" s="412"/>
      <c r="BH5" s="412"/>
      <c r="BI5" s="412"/>
      <c r="BJ5" s="412"/>
      <c r="BK5" s="412"/>
      <c r="BL5" s="412"/>
      <c r="BM5" s="413"/>
      <c r="BN5" s="431">
        <v>153674877</v>
      </c>
      <c r="BO5" s="432"/>
      <c r="BP5" s="432"/>
      <c r="BQ5" s="432"/>
      <c r="BR5" s="432"/>
      <c r="BS5" s="432"/>
      <c r="BT5" s="432"/>
      <c r="BU5" s="433"/>
      <c r="BV5" s="431">
        <v>118897183</v>
      </c>
      <c r="BW5" s="432"/>
      <c r="BX5" s="432"/>
      <c r="BY5" s="432"/>
      <c r="BZ5" s="432"/>
      <c r="CA5" s="432"/>
      <c r="CB5" s="432"/>
      <c r="CC5" s="433"/>
      <c r="CD5" s="440" t="s">
        <v>96</v>
      </c>
      <c r="CE5" s="441"/>
      <c r="CF5" s="441"/>
      <c r="CG5" s="441"/>
      <c r="CH5" s="441"/>
      <c r="CI5" s="441"/>
      <c r="CJ5" s="441"/>
      <c r="CK5" s="441"/>
      <c r="CL5" s="441"/>
      <c r="CM5" s="441"/>
      <c r="CN5" s="441"/>
      <c r="CO5" s="441"/>
      <c r="CP5" s="441"/>
      <c r="CQ5" s="441"/>
      <c r="CR5" s="441"/>
      <c r="CS5" s="442"/>
      <c r="CT5" s="401">
        <v>82.9</v>
      </c>
      <c r="CU5" s="402"/>
      <c r="CV5" s="402"/>
      <c r="CW5" s="402"/>
      <c r="CX5" s="402"/>
      <c r="CY5" s="402"/>
      <c r="CZ5" s="402"/>
      <c r="DA5" s="403"/>
      <c r="DB5" s="401">
        <v>79.8</v>
      </c>
      <c r="DC5" s="402"/>
      <c r="DD5" s="402"/>
      <c r="DE5" s="402"/>
      <c r="DF5" s="402"/>
      <c r="DG5" s="402"/>
      <c r="DH5" s="402"/>
      <c r="DI5" s="403"/>
      <c r="DJ5" s="186"/>
      <c r="DK5" s="186"/>
      <c r="DL5" s="186"/>
      <c r="DM5" s="186"/>
      <c r="DN5" s="186"/>
      <c r="DO5" s="186"/>
    </row>
    <row r="6" spans="1:119" ht="18.75" customHeight="1" x14ac:dyDescent="0.2">
      <c r="A6" s="187"/>
      <c r="B6" s="587" t="s">
        <v>97</v>
      </c>
      <c r="C6" s="445"/>
      <c r="D6" s="445"/>
      <c r="E6" s="588"/>
      <c r="F6" s="588"/>
      <c r="G6" s="588"/>
      <c r="H6" s="588"/>
      <c r="I6" s="588"/>
      <c r="J6" s="588"/>
      <c r="K6" s="588"/>
      <c r="L6" s="588" t="s">
        <v>98</v>
      </c>
      <c r="M6" s="588"/>
      <c r="N6" s="588"/>
      <c r="O6" s="588"/>
      <c r="P6" s="588"/>
      <c r="Q6" s="588"/>
      <c r="R6" s="469"/>
      <c r="S6" s="469"/>
      <c r="T6" s="469"/>
      <c r="U6" s="469"/>
      <c r="V6" s="594"/>
      <c r="W6" s="522" t="s">
        <v>99</v>
      </c>
      <c r="X6" s="444"/>
      <c r="Y6" s="444"/>
      <c r="Z6" s="444"/>
      <c r="AA6" s="444"/>
      <c r="AB6" s="445"/>
      <c r="AC6" s="599" t="s">
        <v>100</v>
      </c>
      <c r="AD6" s="600"/>
      <c r="AE6" s="600"/>
      <c r="AF6" s="600"/>
      <c r="AG6" s="600"/>
      <c r="AH6" s="600"/>
      <c r="AI6" s="600"/>
      <c r="AJ6" s="600"/>
      <c r="AK6" s="600"/>
      <c r="AL6" s="601"/>
      <c r="AM6" s="500" t="s">
        <v>101</v>
      </c>
      <c r="AN6" s="405"/>
      <c r="AO6" s="405"/>
      <c r="AP6" s="405"/>
      <c r="AQ6" s="405"/>
      <c r="AR6" s="405"/>
      <c r="AS6" s="405"/>
      <c r="AT6" s="406"/>
      <c r="AU6" s="488" t="s">
        <v>102</v>
      </c>
      <c r="AV6" s="489"/>
      <c r="AW6" s="489"/>
      <c r="AX6" s="489"/>
      <c r="AY6" s="411" t="s">
        <v>103</v>
      </c>
      <c r="AZ6" s="412"/>
      <c r="BA6" s="412"/>
      <c r="BB6" s="412"/>
      <c r="BC6" s="412"/>
      <c r="BD6" s="412"/>
      <c r="BE6" s="412"/>
      <c r="BF6" s="412"/>
      <c r="BG6" s="412"/>
      <c r="BH6" s="412"/>
      <c r="BI6" s="412"/>
      <c r="BJ6" s="412"/>
      <c r="BK6" s="412"/>
      <c r="BL6" s="412"/>
      <c r="BM6" s="413"/>
      <c r="BN6" s="431">
        <v>6050903</v>
      </c>
      <c r="BO6" s="432"/>
      <c r="BP6" s="432"/>
      <c r="BQ6" s="432"/>
      <c r="BR6" s="432"/>
      <c r="BS6" s="432"/>
      <c r="BT6" s="432"/>
      <c r="BU6" s="433"/>
      <c r="BV6" s="431">
        <v>6821318</v>
      </c>
      <c r="BW6" s="432"/>
      <c r="BX6" s="432"/>
      <c r="BY6" s="432"/>
      <c r="BZ6" s="432"/>
      <c r="CA6" s="432"/>
      <c r="CB6" s="432"/>
      <c r="CC6" s="433"/>
      <c r="CD6" s="440" t="s">
        <v>104</v>
      </c>
      <c r="CE6" s="441"/>
      <c r="CF6" s="441"/>
      <c r="CG6" s="441"/>
      <c r="CH6" s="441"/>
      <c r="CI6" s="441"/>
      <c r="CJ6" s="441"/>
      <c r="CK6" s="441"/>
      <c r="CL6" s="441"/>
      <c r="CM6" s="441"/>
      <c r="CN6" s="441"/>
      <c r="CO6" s="441"/>
      <c r="CP6" s="441"/>
      <c r="CQ6" s="441"/>
      <c r="CR6" s="441"/>
      <c r="CS6" s="442"/>
      <c r="CT6" s="584">
        <v>82.9</v>
      </c>
      <c r="CU6" s="585"/>
      <c r="CV6" s="585"/>
      <c r="CW6" s="585"/>
      <c r="CX6" s="585"/>
      <c r="CY6" s="585"/>
      <c r="CZ6" s="585"/>
      <c r="DA6" s="586"/>
      <c r="DB6" s="584">
        <v>79.8</v>
      </c>
      <c r="DC6" s="585"/>
      <c r="DD6" s="585"/>
      <c r="DE6" s="585"/>
      <c r="DF6" s="585"/>
      <c r="DG6" s="585"/>
      <c r="DH6" s="585"/>
      <c r="DI6" s="586"/>
      <c r="DJ6" s="186"/>
      <c r="DK6" s="186"/>
      <c r="DL6" s="186"/>
      <c r="DM6" s="186"/>
      <c r="DN6" s="186"/>
      <c r="DO6" s="186"/>
    </row>
    <row r="7" spans="1:119" ht="18.75" customHeight="1" x14ac:dyDescent="0.2">
      <c r="A7" s="187"/>
      <c r="B7" s="589"/>
      <c r="C7" s="590"/>
      <c r="D7" s="590"/>
      <c r="E7" s="591"/>
      <c r="F7" s="591"/>
      <c r="G7" s="591"/>
      <c r="H7" s="591"/>
      <c r="I7" s="591"/>
      <c r="J7" s="591"/>
      <c r="K7" s="591"/>
      <c r="L7" s="591"/>
      <c r="M7" s="591"/>
      <c r="N7" s="591"/>
      <c r="O7" s="591"/>
      <c r="P7" s="591"/>
      <c r="Q7" s="591"/>
      <c r="R7" s="595"/>
      <c r="S7" s="595"/>
      <c r="T7" s="595"/>
      <c r="U7" s="595"/>
      <c r="V7" s="596"/>
      <c r="W7" s="582"/>
      <c r="X7" s="393"/>
      <c r="Y7" s="393"/>
      <c r="Z7" s="393"/>
      <c r="AA7" s="393"/>
      <c r="AB7" s="590"/>
      <c r="AC7" s="602"/>
      <c r="AD7" s="394"/>
      <c r="AE7" s="394"/>
      <c r="AF7" s="394"/>
      <c r="AG7" s="394"/>
      <c r="AH7" s="394"/>
      <c r="AI7" s="394"/>
      <c r="AJ7" s="394"/>
      <c r="AK7" s="394"/>
      <c r="AL7" s="603"/>
      <c r="AM7" s="500" t="s">
        <v>105</v>
      </c>
      <c r="AN7" s="405"/>
      <c r="AO7" s="405"/>
      <c r="AP7" s="405"/>
      <c r="AQ7" s="405"/>
      <c r="AR7" s="405"/>
      <c r="AS7" s="405"/>
      <c r="AT7" s="406"/>
      <c r="AU7" s="488" t="s">
        <v>102</v>
      </c>
      <c r="AV7" s="489"/>
      <c r="AW7" s="489"/>
      <c r="AX7" s="489"/>
      <c r="AY7" s="411" t="s">
        <v>106</v>
      </c>
      <c r="AZ7" s="412"/>
      <c r="BA7" s="412"/>
      <c r="BB7" s="412"/>
      <c r="BC7" s="412"/>
      <c r="BD7" s="412"/>
      <c r="BE7" s="412"/>
      <c r="BF7" s="412"/>
      <c r="BG7" s="412"/>
      <c r="BH7" s="412"/>
      <c r="BI7" s="412"/>
      <c r="BJ7" s="412"/>
      <c r="BK7" s="412"/>
      <c r="BL7" s="412"/>
      <c r="BM7" s="413"/>
      <c r="BN7" s="431">
        <v>604728</v>
      </c>
      <c r="BO7" s="432"/>
      <c r="BP7" s="432"/>
      <c r="BQ7" s="432"/>
      <c r="BR7" s="432"/>
      <c r="BS7" s="432"/>
      <c r="BT7" s="432"/>
      <c r="BU7" s="433"/>
      <c r="BV7" s="431">
        <v>565866</v>
      </c>
      <c r="BW7" s="432"/>
      <c r="BX7" s="432"/>
      <c r="BY7" s="432"/>
      <c r="BZ7" s="432"/>
      <c r="CA7" s="432"/>
      <c r="CB7" s="432"/>
      <c r="CC7" s="433"/>
      <c r="CD7" s="440" t="s">
        <v>107</v>
      </c>
      <c r="CE7" s="441"/>
      <c r="CF7" s="441"/>
      <c r="CG7" s="441"/>
      <c r="CH7" s="441"/>
      <c r="CI7" s="441"/>
      <c r="CJ7" s="441"/>
      <c r="CK7" s="441"/>
      <c r="CL7" s="441"/>
      <c r="CM7" s="441"/>
      <c r="CN7" s="441"/>
      <c r="CO7" s="441"/>
      <c r="CP7" s="441"/>
      <c r="CQ7" s="441"/>
      <c r="CR7" s="441"/>
      <c r="CS7" s="442"/>
      <c r="CT7" s="431">
        <v>71383569</v>
      </c>
      <c r="CU7" s="432"/>
      <c r="CV7" s="432"/>
      <c r="CW7" s="432"/>
      <c r="CX7" s="432"/>
      <c r="CY7" s="432"/>
      <c r="CZ7" s="432"/>
      <c r="DA7" s="433"/>
      <c r="DB7" s="431">
        <v>73221654</v>
      </c>
      <c r="DC7" s="432"/>
      <c r="DD7" s="432"/>
      <c r="DE7" s="432"/>
      <c r="DF7" s="432"/>
      <c r="DG7" s="432"/>
      <c r="DH7" s="432"/>
      <c r="DI7" s="433"/>
      <c r="DJ7" s="186"/>
      <c r="DK7" s="186"/>
      <c r="DL7" s="186"/>
      <c r="DM7" s="186"/>
      <c r="DN7" s="186"/>
      <c r="DO7" s="186"/>
    </row>
    <row r="8" spans="1:119" ht="18.75" customHeight="1" thickBot="1" x14ac:dyDescent="0.25">
      <c r="A8" s="187"/>
      <c r="B8" s="592"/>
      <c r="C8" s="523"/>
      <c r="D8" s="523"/>
      <c r="E8" s="593"/>
      <c r="F8" s="593"/>
      <c r="G8" s="593"/>
      <c r="H8" s="593"/>
      <c r="I8" s="593"/>
      <c r="J8" s="593"/>
      <c r="K8" s="593"/>
      <c r="L8" s="593"/>
      <c r="M8" s="593"/>
      <c r="N8" s="593"/>
      <c r="O8" s="593"/>
      <c r="P8" s="593"/>
      <c r="Q8" s="593"/>
      <c r="R8" s="597"/>
      <c r="S8" s="597"/>
      <c r="T8" s="597"/>
      <c r="U8" s="597"/>
      <c r="V8" s="598"/>
      <c r="W8" s="512"/>
      <c r="X8" s="513"/>
      <c r="Y8" s="513"/>
      <c r="Z8" s="513"/>
      <c r="AA8" s="513"/>
      <c r="AB8" s="523"/>
      <c r="AC8" s="604"/>
      <c r="AD8" s="605"/>
      <c r="AE8" s="605"/>
      <c r="AF8" s="605"/>
      <c r="AG8" s="605"/>
      <c r="AH8" s="605"/>
      <c r="AI8" s="605"/>
      <c r="AJ8" s="605"/>
      <c r="AK8" s="605"/>
      <c r="AL8" s="606"/>
      <c r="AM8" s="500" t="s">
        <v>108</v>
      </c>
      <c r="AN8" s="405"/>
      <c r="AO8" s="405"/>
      <c r="AP8" s="405"/>
      <c r="AQ8" s="405"/>
      <c r="AR8" s="405"/>
      <c r="AS8" s="405"/>
      <c r="AT8" s="406"/>
      <c r="AU8" s="488" t="s">
        <v>109</v>
      </c>
      <c r="AV8" s="489"/>
      <c r="AW8" s="489"/>
      <c r="AX8" s="489"/>
      <c r="AY8" s="411" t="s">
        <v>110</v>
      </c>
      <c r="AZ8" s="412"/>
      <c r="BA8" s="412"/>
      <c r="BB8" s="412"/>
      <c r="BC8" s="412"/>
      <c r="BD8" s="412"/>
      <c r="BE8" s="412"/>
      <c r="BF8" s="412"/>
      <c r="BG8" s="412"/>
      <c r="BH8" s="412"/>
      <c r="BI8" s="412"/>
      <c r="BJ8" s="412"/>
      <c r="BK8" s="412"/>
      <c r="BL8" s="412"/>
      <c r="BM8" s="413"/>
      <c r="BN8" s="431">
        <v>5446175</v>
      </c>
      <c r="BO8" s="432"/>
      <c r="BP8" s="432"/>
      <c r="BQ8" s="432"/>
      <c r="BR8" s="432"/>
      <c r="BS8" s="432"/>
      <c r="BT8" s="432"/>
      <c r="BU8" s="433"/>
      <c r="BV8" s="431">
        <v>6255452</v>
      </c>
      <c r="BW8" s="432"/>
      <c r="BX8" s="432"/>
      <c r="BY8" s="432"/>
      <c r="BZ8" s="432"/>
      <c r="CA8" s="432"/>
      <c r="CB8" s="432"/>
      <c r="CC8" s="433"/>
      <c r="CD8" s="440" t="s">
        <v>111</v>
      </c>
      <c r="CE8" s="441"/>
      <c r="CF8" s="441"/>
      <c r="CG8" s="441"/>
      <c r="CH8" s="441"/>
      <c r="CI8" s="441"/>
      <c r="CJ8" s="441"/>
      <c r="CK8" s="441"/>
      <c r="CL8" s="441"/>
      <c r="CM8" s="441"/>
      <c r="CN8" s="441"/>
      <c r="CO8" s="441"/>
      <c r="CP8" s="441"/>
      <c r="CQ8" s="441"/>
      <c r="CR8" s="441"/>
      <c r="CS8" s="442"/>
      <c r="CT8" s="544">
        <v>0.41</v>
      </c>
      <c r="CU8" s="545"/>
      <c r="CV8" s="545"/>
      <c r="CW8" s="545"/>
      <c r="CX8" s="545"/>
      <c r="CY8" s="545"/>
      <c r="CZ8" s="545"/>
      <c r="DA8" s="546"/>
      <c r="DB8" s="544">
        <v>0.41</v>
      </c>
      <c r="DC8" s="545"/>
      <c r="DD8" s="545"/>
      <c r="DE8" s="545"/>
      <c r="DF8" s="545"/>
      <c r="DG8" s="545"/>
      <c r="DH8" s="545"/>
      <c r="DI8" s="546"/>
      <c r="DJ8" s="186"/>
      <c r="DK8" s="186"/>
      <c r="DL8" s="186"/>
      <c r="DM8" s="186"/>
      <c r="DN8" s="186"/>
      <c r="DO8" s="186"/>
    </row>
    <row r="9" spans="1:119" ht="18.75" customHeight="1" thickBot="1" x14ac:dyDescent="0.25">
      <c r="A9" s="187"/>
      <c r="B9" s="573" t="s">
        <v>112</v>
      </c>
      <c r="C9" s="574"/>
      <c r="D9" s="574"/>
      <c r="E9" s="574"/>
      <c r="F9" s="574"/>
      <c r="G9" s="574"/>
      <c r="H9" s="574"/>
      <c r="I9" s="574"/>
      <c r="J9" s="574"/>
      <c r="K9" s="494"/>
      <c r="L9" s="575" t="s">
        <v>113</v>
      </c>
      <c r="M9" s="576"/>
      <c r="N9" s="576"/>
      <c r="O9" s="576"/>
      <c r="P9" s="576"/>
      <c r="Q9" s="577"/>
      <c r="R9" s="578">
        <v>272085</v>
      </c>
      <c r="S9" s="579"/>
      <c r="T9" s="579"/>
      <c r="U9" s="579"/>
      <c r="V9" s="580"/>
      <c r="W9" s="510" t="s">
        <v>114</v>
      </c>
      <c r="X9" s="511"/>
      <c r="Y9" s="511"/>
      <c r="Z9" s="511"/>
      <c r="AA9" s="511"/>
      <c r="AB9" s="511"/>
      <c r="AC9" s="511"/>
      <c r="AD9" s="511"/>
      <c r="AE9" s="511"/>
      <c r="AF9" s="511"/>
      <c r="AG9" s="511"/>
      <c r="AH9" s="511"/>
      <c r="AI9" s="511"/>
      <c r="AJ9" s="511"/>
      <c r="AK9" s="511"/>
      <c r="AL9" s="581"/>
      <c r="AM9" s="500" t="s">
        <v>115</v>
      </c>
      <c r="AN9" s="405"/>
      <c r="AO9" s="405"/>
      <c r="AP9" s="405"/>
      <c r="AQ9" s="405"/>
      <c r="AR9" s="405"/>
      <c r="AS9" s="405"/>
      <c r="AT9" s="406"/>
      <c r="AU9" s="488" t="s">
        <v>94</v>
      </c>
      <c r="AV9" s="489"/>
      <c r="AW9" s="489"/>
      <c r="AX9" s="489"/>
      <c r="AY9" s="411" t="s">
        <v>116</v>
      </c>
      <c r="AZ9" s="412"/>
      <c r="BA9" s="412"/>
      <c r="BB9" s="412"/>
      <c r="BC9" s="412"/>
      <c r="BD9" s="412"/>
      <c r="BE9" s="412"/>
      <c r="BF9" s="412"/>
      <c r="BG9" s="412"/>
      <c r="BH9" s="412"/>
      <c r="BI9" s="412"/>
      <c r="BJ9" s="412"/>
      <c r="BK9" s="412"/>
      <c r="BL9" s="412"/>
      <c r="BM9" s="413"/>
      <c r="BN9" s="431">
        <v>-809277</v>
      </c>
      <c r="BO9" s="432"/>
      <c r="BP9" s="432"/>
      <c r="BQ9" s="432"/>
      <c r="BR9" s="432"/>
      <c r="BS9" s="432"/>
      <c r="BT9" s="432"/>
      <c r="BU9" s="433"/>
      <c r="BV9" s="431">
        <v>2595114</v>
      </c>
      <c r="BW9" s="432"/>
      <c r="BX9" s="432"/>
      <c r="BY9" s="432"/>
      <c r="BZ9" s="432"/>
      <c r="CA9" s="432"/>
      <c r="CB9" s="432"/>
      <c r="CC9" s="433"/>
      <c r="CD9" s="440" t="s">
        <v>117</v>
      </c>
      <c r="CE9" s="441"/>
      <c r="CF9" s="441"/>
      <c r="CG9" s="441"/>
      <c r="CH9" s="441"/>
      <c r="CI9" s="441"/>
      <c r="CJ9" s="441"/>
      <c r="CK9" s="441"/>
      <c r="CL9" s="441"/>
      <c r="CM9" s="441"/>
      <c r="CN9" s="441"/>
      <c r="CO9" s="441"/>
      <c r="CP9" s="441"/>
      <c r="CQ9" s="441"/>
      <c r="CR9" s="441"/>
      <c r="CS9" s="442"/>
      <c r="CT9" s="401">
        <v>3.3</v>
      </c>
      <c r="CU9" s="402"/>
      <c r="CV9" s="402"/>
      <c r="CW9" s="402"/>
      <c r="CX9" s="402"/>
      <c r="CY9" s="402"/>
      <c r="CZ9" s="402"/>
      <c r="DA9" s="403"/>
      <c r="DB9" s="401">
        <v>3.1</v>
      </c>
      <c r="DC9" s="402"/>
      <c r="DD9" s="402"/>
      <c r="DE9" s="402"/>
      <c r="DF9" s="402"/>
      <c r="DG9" s="402"/>
      <c r="DH9" s="402"/>
      <c r="DI9" s="403"/>
      <c r="DJ9" s="186"/>
      <c r="DK9" s="186"/>
      <c r="DL9" s="186"/>
      <c r="DM9" s="186"/>
      <c r="DN9" s="186"/>
      <c r="DO9" s="186"/>
    </row>
    <row r="10" spans="1:119" ht="18.75" customHeight="1" thickBot="1" x14ac:dyDescent="0.25">
      <c r="A10" s="187"/>
      <c r="B10" s="573"/>
      <c r="C10" s="574"/>
      <c r="D10" s="574"/>
      <c r="E10" s="574"/>
      <c r="F10" s="574"/>
      <c r="G10" s="574"/>
      <c r="H10" s="574"/>
      <c r="I10" s="574"/>
      <c r="J10" s="574"/>
      <c r="K10" s="494"/>
      <c r="L10" s="404" t="s">
        <v>118</v>
      </c>
      <c r="M10" s="405"/>
      <c r="N10" s="405"/>
      <c r="O10" s="405"/>
      <c r="P10" s="405"/>
      <c r="Q10" s="406"/>
      <c r="R10" s="407">
        <v>256274</v>
      </c>
      <c r="S10" s="408"/>
      <c r="T10" s="408"/>
      <c r="U10" s="408"/>
      <c r="V10" s="410"/>
      <c r="W10" s="582"/>
      <c r="X10" s="393"/>
      <c r="Y10" s="393"/>
      <c r="Z10" s="393"/>
      <c r="AA10" s="393"/>
      <c r="AB10" s="393"/>
      <c r="AC10" s="393"/>
      <c r="AD10" s="393"/>
      <c r="AE10" s="393"/>
      <c r="AF10" s="393"/>
      <c r="AG10" s="393"/>
      <c r="AH10" s="393"/>
      <c r="AI10" s="393"/>
      <c r="AJ10" s="393"/>
      <c r="AK10" s="393"/>
      <c r="AL10" s="583"/>
      <c r="AM10" s="500" t="s">
        <v>119</v>
      </c>
      <c r="AN10" s="405"/>
      <c r="AO10" s="405"/>
      <c r="AP10" s="405"/>
      <c r="AQ10" s="405"/>
      <c r="AR10" s="405"/>
      <c r="AS10" s="405"/>
      <c r="AT10" s="406"/>
      <c r="AU10" s="488" t="s">
        <v>94</v>
      </c>
      <c r="AV10" s="489"/>
      <c r="AW10" s="489"/>
      <c r="AX10" s="489"/>
      <c r="AY10" s="411" t="s">
        <v>120</v>
      </c>
      <c r="AZ10" s="412"/>
      <c r="BA10" s="412"/>
      <c r="BB10" s="412"/>
      <c r="BC10" s="412"/>
      <c r="BD10" s="412"/>
      <c r="BE10" s="412"/>
      <c r="BF10" s="412"/>
      <c r="BG10" s="412"/>
      <c r="BH10" s="412"/>
      <c r="BI10" s="412"/>
      <c r="BJ10" s="412"/>
      <c r="BK10" s="412"/>
      <c r="BL10" s="412"/>
      <c r="BM10" s="413"/>
      <c r="BN10" s="431">
        <v>2971066</v>
      </c>
      <c r="BO10" s="432"/>
      <c r="BP10" s="432"/>
      <c r="BQ10" s="432"/>
      <c r="BR10" s="432"/>
      <c r="BS10" s="432"/>
      <c r="BT10" s="432"/>
      <c r="BU10" s="433"/>
      <c r="BV10" s="431">
        <v>3228994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3"/>
      <c r="C11" s="574"/>
      <c r="D11" s="574"/>
      <c r="E11" s="574"/>
      <c r="F11" s="574"/>
      <c r="G11" s="574"/>
      <c r="H11" s="574"/>
      <c r="I11" s="574"/>
      <c r="J11" s="574"/>
      <c r="K11" s="494"/>
      <c r="L11" s="477" t="s">
        <v>122</v>
      </c>
      <c r="M11" s="478"/>
      <c r="N11" s="478"/>
      <c r="O11" s="478"/>
      <c r="P11" s="478"/>
      <c r="Q11" s="479"/>
      <c r="R11" s="570" t="s">
        <v>123</v>
      </c>
      <c r="S11" s="571"/>
      <c r="T11" s="571"/>
      <c r="U11" s="571"/>
      <c r="V11" s="572"/>
      <c r="W11" s="582"/>
      <c r="X11" s="393"/>
      <c r="Y11" s="393"/>
      <c r="Z11" s="393"/>
      <c r="AA11" s="393"/>
      <c r="AB11" s="393"/>
      <c r="AC11" s="393"/>
      <c r="AD11" s="393"/>
      <c r="AE11" s="393"/>
      <c r="AF11" s="393"/>
      <c r="AG11" s="393"/>
      <c r="AH11" s="393"/>
      <c r="AI11" s="393"/>
      <c r="AJ11" s="393"/>
      <c r="AK11" s="393"/>
      <c r="AL11" s="583"/>
      <c r="AM11" s="500" t="s">
        <v>124</v>
      </c>
      <c r="AN11" s="405"/>
      <c r="AO11" s="405"/>
      <c r="AP11" s="405"/>
      <c r="AQ11" s="405"/>
      <c r="AR11" s="405"/>
      <c r="AS11" s="405"/>
      <c r="AT11" s="406"/>
      <c r="AU11" s="488" t="s">
        <v>94</v>
      </c>
      <c r="AV11" s="489"/>
      <c r="AW11" s="489"/>
      <c r="AX11" s="489"/>
      <c r="AY11" s="411" t="s">
        <v>125</v>
      </c>
      <c r="AZ11" s="412"/>
      <c r="BA11" s="412"/>
      <c r="BB11" s="412"/>
      <c r="BC11" s="412"/>
      <c r="BD11" s="412"/>
      <c r="BE11" s="412"/>
      <c r="BF11" s="412"/>
      <c r="BG11" s="412"/>
      <c r="BH11" s="412"/>
      <c r="BI11" s="412"/>
      <c r="BJ11" s="412"/>
      <c r="BK11" s="412"/>
      <c r="BL11" s="412"/>
      <c r="BM11" s="413"/>
      <c r="BN11" s="431">
        <v>0</v>
      </c>
      <c r="BO11" s="432"/>
      <c r="BP11" s="432"/>
      <c r="BQ11" s="432"/>
      <c r="BR11" s="432"/>
      <c r="BS11" s="432"/>
      <c r="BT11" s="432"/>
      <c r="BU11" s="433"/>
      <c r="BV11" s="431">
        <v>0</v>
      </c>
      <c r="BW11" s="432"/>
      <c r="BX11" s="432"/>
      <c r="BY11" s="432"/>
      <c r="BZ11" s="432"/>
      <c r="CA11" s="432"/>
      <c r="CB11" s="432"/>
      <c r="CC11" s="433"/>
      <c r="CD11" s="440" t="s">
        <v>126</v>
      </c>
      <c r="CE11" s="441"/>
      <c r="CF11" s="441"/>
      <c r="CG11" s="441"/>
      <c r="CH11" s="441"/>
      <c r="CI11" s="441"/>
      <c r="CJ11" s="441"/>
      <c r="CK11" s="441"/>
      <c r="CL11" s="441"/>
      <c r="CM11" s="441"/>
      <c r="CN11" s="441"/>
      <c r="CO11" s="441"/>
      <c r="CP11" s="441"/>
      <c r="CQ11" s="441"/>
      <c r="CR11" s="441"/>
      <c r="CS11" s="442"/>
      <c r="CT11" s="544" t="s">
        <v>127</v>
      </c>
      <c r="CU11" s="545"/>
      <c r="CV11" s="545"/>
      <c r="CW11" s="545"/>
      <c r="CX11" s="545"/>
      <c r="CY11" s="545"/>
      <c r="CZ11" s="545"/>
      <c r="DA11" s="546"/>
      <c r="DB11" s="544" t="s">
        <v>127</v>
      </c>
      <c r="DC11" s="545"/>
      <c r="DD11" s="545"/>
      <c r="DE11" s="545"/>
      <c r="DF11" s="545"/>
      <c r="DG11" s="545"/>
      <c r="DH11" s="545"/>
      <c r="DI11" s="546"/>
      <c r="DJ11" s="186"/>
      <c r="DK11" s="186"/>
      <c r="DL11" s="186"/>
      <c r="DM11" s="186"/>
      <c r="DN11" s="186"/>
      <c r="DO11" s="186"/>
    </row>
    <row r="12" spans="1:119" ht="18.75" customHeight="1" x14ac:dyDescent="0.2">
      <c r="A12" s="187"/>
      <c r="B12" s="547" t="s">
        <v>128</v>
      </c>
      <c r="C12" s="548"/>
      <c r="D12" s="548"/>
      <c r="E12" s="548"/>
      <c r="F12" s="548"/>
      <c r="G12" s="548"/>
      <c r="H12" s="548"/>
      <c r="I12" s="548"/>
      <c r="J12" s="548"/>
      <c r="K12" s="549"/>
      <c r="L12" s="556" t="s">
        <v>129</v>
      </c>
      <c r="M12" s="557"/>
      <c r="N12" s="557"/>
      <c r="O12" s="557"/>
      <c r="P12" s="557"/>
      <c r="Q12" s="558"/>
      <c r="R12" s="559">
        <v>275647</v>
      </c>
      <c r="S12" s="560"/>
      <c r="T12" s="560"/>
      <c r="U12" s="560"/>
      <c r="V12" s="561"/>
      <c r="W12" s="562" t="s">
        <v>1</v>
      </c>
      <c r="X12" s="489"/>
      <c r="Y12" s="489"/>
      <c r="Z12" s="489"/>
      <c r="AA12" s="489"/>
      <c r="AB12" s="563"/>
      <c r="AC12" s="564" t="s">
        <v>130</v>
      </c>
      <c r="AD12" s="565"/>
      <c r="AE12" s="565"/>
      <c r="AF12" s="565"/>
      <c r="AG12" s="566"/>
      <c r="AH12" s="564" t="s">
        <v>131</v>
      </c>
      <c r="AI12" s="565"/>
      <c r="AJ12" s="565"/>
      <c r="AK12" s="565"/>
      <c r="AL12" s="567"/>
      <c r="AM12" s="500" t="s">
        <v>132</v>
      </c>
      <c r="AN12" s="405"/>
      <c r="AO12" s="405"/>
      <c r="AP12" s="405"/>
      <c r="AQ12" s="405"/>
      <c r="AR12" s="405"/>
      <c r="AS12" s="405"/>
      <c r="AT12" s="406"/>
      <c r="AU12" s="488" t="s">
        <v>94</v>
      </c>
      <c r="AV12" s="489"/>
      <c r="AW12" s="489"/>
      <c r="AX12" s="489"/>
      <c r="AY12" s="411" t="s">
        <v>133</v>
      </c>
      <c r="AZ12" s="412"/>
      <c r="BA12" s="412"/>
      <c r="BB12" s="412"/>
      <c r="BC12" s="412"/>
      <c r="BD12" s="412"/>
      <c r="BE12" s="412"/>
      <c r="BF12" s="412"/>
      <c r="BG12" s="412"/>
      <c r="BH12" s="412"/>
      <c r="BI12" s="412"/>
      <c r="BJ12" s="412"/>
      <c r="BK12" s="412"/>
      <c r="BL12" s="412"/>
      <c r="BM12" s="413"/>
      <c r="BN12" s="431">
        <v>1149399</v>
      </c>
      <c r="BO12" s="432"/>
      <c r="BP12" s="432"/>
      <c r="BQ12" s="432"/>
      <c r="BR12" s="432"/>
      <c r="BS12" s="432"/>
      <c r="BT12" s="432"/>
      <c r="BU12" s="433"/>
      <c r="BV12" s="431">
        <v>272192</v>
      </c>
      <c r="BW12" s="432"/>
      <c r="BX12" s="432"/>
      <c r="BY12" s="432"/>
      <c r="BZ12" s="432"/>
      <c r="CA12" s="432"/>
      <c r="CB12" s="432"/>
      <c r="CC12" s="433"/>
      <c r="CD12" s="440" t="s">
        <v>134</v>
      </c>
      <c r="CE12" s="441"/>
      <c r="CF12" s="441"/>
      <c r="CG12" s="441"/>
      <c r="CH12" s="441"/>
      <c r="CI12" s="441"/>
      <c r="CJ12" s="441"/>
      <c r="CK12" s="441"/>
      <c r="CL12" s="441"/>
      <c r="CM12" s="441"/>
      <c r="CN12" s="441"/>
      <c r="CO12" s="441"/>
      <c r="CP12" s="441"/>
      <c r="CQ12" s="441"/>
      <c r="CR12" s="441"/>
      <c r="CS12" s="442"/>
      <c r="CT12" s="544" t="s">
        <v>127</v>
      </c>
      <c r="CU12" s="545"/>
      <c r="CV12" s="545"/>
      <c r="CW12" s="545"/>
      <c r="CX12" s="545"/>
      <c r="CY12" s="545"/>
      <c r="CZ12" s="545"/>
      <c r="DA12" s="546"/>
      <c r="DB12" s="544" t="s">
        <v>135</v>
      </c>
      <c r="DC12" s="545"/>
      <c r="DD12" s="545"/>
      <c r="DE12" s="545"/>
      <c r="DF12" s="545"/>
      <c r="DG12" s="545"/>
      <c r="DH12" s="545"/>
      <c r="DI12" s="546"/>
      <c r="DJ12" s="186"/>
      <c r="DK12" s="186"/>
      <c r="DL12" s="186"/>
      <c r="DM12" s="186"/>
      <c r="DN12" s="186"/>
      <c r="DO12" s="186"/>
    </row>
    <row r="13" spans="1:119" ht="18.75" customHeight="1" x14ac:dyDescent="0.2">
      <c r="A13" s="187"/>
      <c r="B13" s="550"/>
      <c r="C13" s="551"/>
      <c r="D13" s="551"/>
      <c r="E13" s="551"/>
      <c r="F13" s="551"/>
      <c r="G13" s="551"/>
      <c r="H13" s="551"/>
      <c r="I13" s="551"/>
      <c r="J13" s="551"/>
      <c r="K13" s="552"/>
      <c r="L13" s="197"/>
      <c r="M13" s="531" t="s">
        <v>136</v>
      </c>
      <c r="N13" s="532"/>
      <c r="O13" s="532"/>
      <c r="P13" s="532"/>
      <c r="Q13" s="533"/>
      <c r="R13" s="534">
        <v>263216</v>
      </c>
      <c r="S13" s="535"/>
      <c r="T13" s="535"/>
      <c r="U13" s="535"/>
      <c r="V13" s="536"/>
      <c r="W13" s="522" t="s">
        <v>137</v>
      </c>
      <c r="X13" s="444"/>
      <c r="Y13" s="444"/>
      <c r="Z13" s="444"/>
      <c r="AA13" s="444"/>
      <c r="AB13" s="445"/>
      <c r="AC13" s="407">
        <v>92</v>
      </c>
      <c r="AD13" s="408"/>
      <c r="AE13" s="408"/>
      <c r="AF13" s="408"/>
      <c r="AG13" s="409"/>
      <c r="AH13" s="407">
        <v>65</v>
      </c>
      <c r="AI13" s="408"/>
      <c r="AJ13" s="408"/>
      <c r="AK13" s="408"/>
      <c r="AL13" s="410"/>
      <c r="AM13" s="500" t="s">
        <v>138</v>
      </c>
      <c r="AN13" s="405"/>
      <c r="AO13" s="405"/>
      <c r="AP13" s="405"/>
      <c r="AQ13" s="405"/>
      <c r="AR13" s="405"/>
      <c r="AS13" s="405"/>
      <c r="AT13" s="406"/>
      <c r="AU13" s="488" t="s">
        <v>139</v>
      </c>
      <c r="AV13" s="489"/>
      <c r="AW13" s="489"/>
      <c r="AX13" s="489"/>
      <c r="AY13" s="411" t="s">
        <v>140</v>
      </c>
      <c r="AZ13" s="412"/>
      <c r="BA13" s="412"/>
      <c r="BB13" s="412"/>
      <c r="BC13" s="412"/>
      <c r="BD13" s="412"/>
      <c r="BE13" s="412"/>
      <c r="BF13" s="412"/>
      <c r="BG13" s="412"/>
      <c r="BH13" s="412"/>
      <c r="BI13" s="412"/>
      <c r="BJ13" s="412"/>
      <c r="BK13" s="412"/>
      <c r="BL13" s="412"/>
      <c r="BM13" s="413"/>
      <c r="BN13" s="431">
        <v>1012390</v>
      </c>
      <c r="BO13" s="432"/>
      <c r="BP13" s="432"/>
      <c r="BQ13" s="432"/>
      <c r="BR13" s="432"/>
      <c r="BS13" s="432"/>
      <c r="BT13" s="432"/>
      <c r="BU13" s="433"/>
      <c r="BV13" s="431">
        <v>5551916</v>
      </c>
      <c r="BW13" s="432"/>
      <c r="BX13" s="432"/>
      <c r="BY13" s="432"/>
      <c r="BZ13" s="432"/>
      <c r="CA13" s="432"/>
      <c r="CB13" s="432"/>
      <c r="CC13" s="433"/>
      <c r="CD13" s="440" t="s">
        <v>141</v>
      </c>
      <c r="CE13" s="441"/>
      <c r="CF13" s="441"/>
      <c r="CG13" s="441"/>
      <c r="CH13" s="441"/>
      <c r="CI13" s="441"/>
      <c r="CJ13" s="441"/>
      <c r="CK13" s="441"/>
      <c r="CL13" s="441"/>
      <c r="CM13" s="441"/>
      <c r="CN13" s="441"/>
      <c r="CO13" s="441"/>
      <c r="CP13" s="441"/>
      <c r="CQ13" s="441"/>
      <c r="CR13" s="441"/>
      <c r="CS13" s="442"/>
      <c r="CT13" s="401">
        <v>-1.2</v>
      </c>
      <c r="CU13" s="402"/>
      <c r="CV13" s="402"/>
      <c r="CW13" s="402"/>
      <c r="CX13" s="402"/>
      <c r="CY13" s="402"/>
      <c r="CZ13" s="402"/>
      <c r="DA13" s="403"/>
      <c r="DB13" s="401">
        <v>-1.2</v>
      </c>
      <c r="DC13" s="402"/>
      <c r="DD13" s="402"/>
      <c r="DE13" s="402"/>
      <c r="DF13" s="402"/>
      <c r="DG13" s="402"/>
      <c r="DH13" s="402"/>
      <c r="DI13" s="403"/>
      <c r="DJ13" s="186"/>
      <c r="DK13" s="186"/>
      <c r="DL13" s="186"/>
      <c r="DM13" s="186"/>
      <c r="DN13" s="186"/>
      <c r="DO13" s="186"/>
    </row>
    <row r="14" spans="1:119" ht="18.75" customHeight="1" thickBot="1" x14ac:dyDescent="0.25">
      <c r="A14" s="187"/>
      <c r="B14" s="550"/>
      <c r="C14" s="551"/>
      <c r="D14" s="551"/>
      <c r="E14" s="551"/>
      <c r="F14" s="551"/>
      <c r="G14" s="551"/>
      <c r="H14" s="551"/>
      <c r="I14" s="551"/>
      <c r="J14" s="551"/>
      <c r="K14" s="552"/>
      <c r="L14" s="524" t="s">
        <v>142</v>
      </c>
      <c r="M14" s="568"/>
      <c r="N14" s="568"/>
      <c r="O14" s="568"/>
      <c r="P14" s="568"/>
      <c r="Q14" s="569"/>
      <c r="R14" s="534">
        <v>274896</v>
      </c>
      <c r="S14" s="535"/>
      <c r="T14" s="535"/>
      <c r="U14" s="535"/>
      <c r="V14" s="536"/>
      <c r="W14" s="537"/>
      <c r="X14" s="447"/>
      <c r="Y14" s="447"/>
      <c r="Z14" s="447"/>
      <c r="AA14" s="447"/>
      <c r="AB14" s="448"/>
      <c r="AC14" s="527">
        <v>0.1</v>
      </c>
      <c r="AD14" s="528"/>
      <c r="AE14" s="528"/>
      <c r="AF14" s="528"/>
      <c r="AG14" s="529"/>
      <c r="AH14" s="527">
        <v>0.1</v>
      </c>
      <c r="AI14" s="528"/>
      <c r="AJ14" s="528"/>
      <c r="AK14" s="528"/>
      <c r="AL14" s="530"/>
      <c r="AM14" s="500"/>
      <c r="AN14" s="405"/>
      <c r="AO14" s="405"/>
      <c r="AP14" s="405"/>
      <c r="AQ14" s="405"/>
      <c r="AR14" s="405"/>
      <c r="AS14" s="405"/>
      <c r="AT14" s="406"/>
      <c r="AU14" s="488"/>
      <c r="AV14" s="489"/>
      <c r="AW14" s="489"/>
      <c r="AX14" s="489"/>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143</v>
      </c>
      <c r="CE14" s="438"/>
      <c r="CF14" s="438"/>
      <c r="CG14" s="438"/>
      <c r="CH14" s="438"/>
      <c r="CI14" s="438"/>
      <c r="CJ14" s="438"/>
      <c r="CK14" s="438"/>
      <c r="CL14" s="438"/>
      <c r="CM14" s="438"/>
      <c r="CN14" s="438"/>
      <c r="CO14" s="438"/>
      <c r="CP14" s="438"/>
      <c r="CQ14" s="438"/>
      <c r="CR14" s="438"/>
      <c r="CS14" s="439"/>
      <c r="CT14" s="538" t="s">
        <v>135</v>
      </c>
      <c r="CU14" s="539"/>
      <c r="CV14" s="539"/>
      <c r="CW14" s="539"/>
      <c r="CX14" s="539"/>
      <c r="CY14" s="539"/>
      <c r="CZ14" s="539"/>
      <c r="DA14" s="540"/>
      <c r="DB14" s="538" t="s">
        <v>135</v>
      </c>
      <c r="DC14" s="539"/>
      <c r="DD14" s="539"/>
      <c r="DE14" s="539"/>
      <c r="DF14" s="539"/>
      <c r="DG14" s="539"/>
      <c r="DH14" s="539"/>
      <c r="DI14" s="540"/>
      <c r="DJ14" s="186"/>
      <c r="DK14" s="186"/>
      <c r="DL14" s="186"/>
      <c r="DM14" s="186"/>
      <c r="DN14" s="186"/>
      <c r="DO14" s="186"/>
    </row>
    <row r="15" spans="1:119" ht="18.75" customHeight="1" x14ac:dyDescent="0.2">
      <c r="A15" s="187"/>
      <c r="B15" s="550"/>
      <c r="C15" s="551"/>
      <c r="D15" s="551"/>
      <c r="E15" s="551"/>
      <c r="F15" s="551"/>
      <c r="G15" s="551"/>
      <c r="H15" s="551"/>
      <c r="I15" s="551"/>
      <c r="J15" s="551"/>
      <c r="K15" s="552"/>
      <c r="L15" s="197"/>
      <c r="M15" s="531" t="s">
        <v>144</v>
      </c>
      <c r="N15" s="532"/>
      <c r="O15" s="532"/>
      <c r="P15" s="532"/>
      <c r="Q15" s="533"/>
      <c r="R15" s="534">
        <v>261917</v>
      </c>
      <c r="S15" s="535"/>
      <c r="T15" s="535"/>
      <c r="U15" s="535"/>
      <c r="V15" s="536"/>
      <c r="W15" s="522" t="s">
        <v>145</v>
      </c>
      <c r="X15" s="444"/>
      <c r="Y15" s="444"/>
      <c r="Z15" s="444"/>
      <c r="AA15" s="444"/>
      <c r="AB15" s="445"/>
      <c r="AC15" s="407">
        <v>23548</v>
      </c>
      <c r="AD15" s="408"/>
      <c r="AE15" s="408"/>
      <c r="AF15" s="408"/>
      <c r="AG15" s="409"/>
      <c r="AH15" s="407">
        <v>23746</v>
      </c>
      <c r="AI15" s="408"/>
      <c r="AJ15" s="408"/>
      <c r="AK15" s="408"/>
      <c r="AL15" s="410"/>
      <c r="AM15" s="500"/>
      <c r="AN15" s="405"/>
      <c r="AO15" s="405"/>
      <c r="AP15" s="405"/>
      <c r="AQ15" s="405"/>
      <c r="AR15" s="405"/>
      <c r="AS15" s="405"/>
      <c r="AT15" s="406"/>
      <c r="AU15" s="488"/>
      <c r="AV15" s="489"/>
      <c r="AW15" s="489"/>
      <c r="AX15" s="489"/>
      <c r="AY15" s="423" t="s">
        <v>146</v>
      </c>
      <c r="AZ15" s="424"/>
      <c r="BA15" s="424"/>
      <c r="BB15" s="424"/>
      <c r="BC15" s="424"/>
      <c r="BD15" s="424"/>
      <c r="BE15" s="424"/>
      <c r="BF15" s="424"/>
      <c r="BG15" s="424"/>
      <c r="BH15" s="424"/>
      <c r="BI15" s="424"/>
      <c r="BJ15" s="424"/>
      <c r="BK15" s="424"/>
      <c r="BL15" s="424"/>
      <c r="BM15" s="425"/>
      <c r="BN15" s="426">
        <v>29347781</v>
      </c>
      <c r="BO15" s="427"/>
      <c r="BP15" s="427"/>
      <c r="BQ15" s="427"/>
      <c r="BR15" s="427"/>
      <c r="BS15" s="427"/>
      <c r="BT15" s="427"/>
      <c r="BU15" s="428"/>
      <c r="BV15" s="426">
        <v>27621918</v>
      </c>
      <c r="BW15" s="427"/>
      <c r="BX15" s="427"/>
      <c r="BY15" s="427"/>
      <c r="BZ15" s="427"/>
      <c r="CA15" s="427"/>
      <c r="CB15" s="427"/>
      <c r="CC15" s="428"/>
      <c r="CD15" s="541" t="s">
        <v>147</v>
      </c>
      <c r="CE15" s="542"/>
      <c r="CF15" s="542"/>
      <c r="CG15" s="542"/>
      <c r="CH15" s="542"/>
      <c r="CI15" s="542"/>
      <c r="CJ15" s="542"/>
      <c r="CK15" s="542"/>
      <c r="CL15" s="542"/>
      <c r="CM15" s="542"/>
      <c r="CN15" s="542"/>
      <c r="CO15" s="542"/>
      <c r="CP15" s="542"/>
      <c r="CQ15" s="542"/>
      <c r="CR15" s="542"/>
      <c r="CS15" s="54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50"/>
      <c r="C16" s="551"/>
      <c r="D16" s="551"/>
      <c r="E16" s="551"/>
      <c r="F16" s="551"/>
      <c r="G16" s="551"/>
      <c r="H16" s="551"/>
      <c r="I16" s="551"/>
      <c r="J16" s="551"/>
      <c r="K16" s="552"/>
      <c r="L16" s="524" t="s">
        <v>148</v>
      </c>
      <c r="M16" s="525"/>
      <c r="N16" s="525"/>
      <c r="O16" s="525"/>
      <c r="P16" s="525"/>
      <c r="Q16" s="526"/>
      <c r="R16" s="519" t="s">
        <v>149</v>
      </c>
      <c r="S16" s="520"/>
      <c r="T16" s="520"/>
      <c r="U16" s="520"/>
      <c r="V16" s="521"/>
      <c r="W16" s="537"/>
      <c r="X16" s="447"/>
      <c r="Y16" s="447"/>
      <c r="Z16" s="447"/>
      <c r="AA16" s="447"/>
      <c r="AB16" s="448"/>
      <c r="AC16" s="527">
        <v>21.8</v>
      </c>
      <c r="AD16" s="528"/>
      <c r="AE16" s="528"/>
      <c r="AF16" s="528"/>
      <c r="AG16" s="529"/>
      <c r="AH16" s="527">
        <v>22.2</v>
      </c>
      <c r="AI16" s="528"/>
      <c r="AJ16" s="528"/>
      <c r="AK16" s="528"/>
      <c r="AL16" s="530"/>
      <c r="AM16" s="500"/>
      <c r="AN16" s="405"/>
      <c r="AO16" s="405"/>
      <c r="AP16" s="405"/>
      <c r="AQ16" s="405"/>
      <c r="AR16" s="405"/>
      <c r="AS16" s="405"/>
      <c r="AT16" s="406"/>
      <c r="AU16" s="488"/>
      <c r="AV16" s="489"/>
      <c r="AW16" s="489"/>
      <c r="AX16" s="489"/>
      <c r="AY16" s="411" t="s">
        <v>150</v>
      </c>
      <c r="AZ16" s="412"/>
      <c r="BA16" s="412"/>
      <c r="BB16" s="412"/>
      <c r="BC16" s="412"/>
      <c r="BD16" s="412"/>
      <c r="BE16" s="412"/>
      <c r="BF16" s="412"/>
      <c r="BG16" s="412"/>
      <c r="BH16" s="412"/>
      <c r="BI16" s="412"/>
      <c r="BJ16" s="412"/>
      <c r="BK16" s="412"/>
      <c r="BL16" s="412"/>
      <c r="BM16" s="413"/>
      <c r="BN16" s="431">
        <v>67423543</v>
      </c>
      <c r="BO16" s="432"/>
      <c r="BP16" s="432"/>
      <c r="BQ16" s="432"/>
      <c r="BR16" s="432"/>
      <c r="BS16" s="432"/>
      <c r="BT16" s="432"/>
      <c r="BU16" s="433"/>
      <c r="BV16" s="431">
        <v>69399127</v>
      </c>
      <c r="BW16" s="432"/>
      <c r="BX16" s="432"/>
      <c r="BY16" s="432"/>
      <c r="BZ16" s="432"/>
      <c r="CA16" s="432"/>
      <c r="CB16" s="432"/>
      <c r="CC16" s="433"/>
      <c r="CD16" s="201"/>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186"/>
      <c r="DK16" s="186"/>
      <c r="DL16" s="186"/>
      <c r="DM16" s="186"/>
      <c r="DN16" s="186"/>
      <c r="DO16" s="186"/>
    </row>
    <row r="17" spans="1:119" ht="18.75" customHeight="1" thickBot="1" x14ac:dyDescent="0.25">
      <c r="A17" s="187"/>
      <c r="B17" s="553"/>
      <c r="C17" s="554"/>
      <c r="D17" s="554"/>
      <c r="E17" s="554"/>
      <c r="F17" s="554"/>
      <c r="G17" s="554"/>
      <c r="H17" s="554"/>
      <c r="I17" s="554"/>
      <c r="J17" s="554"/>
      <c r="K17" s="555"/>
      <c r="L17" s="202"/>
      <c r="M17" s="516" t="s">
        <v>151</v>
      </c>
      <c r="N17" s="517"/>
      <c r="O17" s="517"/>
      <c r="P17" s="517"/>
      <c r="Q17" s="518"/>
      <c r="R17" s="519" t="s">
        <v>152</v>
      </c>
      <c r="S17" s="520"/>
      <c r="T17" s="520"/>
      <c r="U17" s="520"/>
      <c r="V17" s="521"/>
      <c r="W17" s="522" t="s">
        <v>153</v>
      </c>
      <c r="X17" s="444"/>
      <c r="Y17" s="444"/>
      <c r="Z17" s="444"/>
      <c r="AA17" s="444"/>
      <c r="AB17" s="445"/>
      <c r="AC17" s="407">
        <v>84509</v>
      </c>
      <c r="AD17" s="408"/>
      <c r="AE17" s="408"/>
      <c r="AF17" s="408"/>
      <c r="AG17" s="409"/>
      <c r="AH17" s="407">
        <v>83005</v>
      </c>
      <c r="AI17" s="408"/>
      <c r="AJ17" s="408"/>
      <c r="AK17" s="408"/>
      <c r="AL17" s="410"/>
      <c r="AM17" s="500"/>
      <c r="AN17" s="405"/>
      <c r="AO17" s="405"/>
      <c r="AP17" s="405"/>
      <c r="AQ17" s="405"/>
      <c r="AR17" s="405"/>
      <c r="AS17" s="405"/>
      <c r="AT17" s="406"/>
      <c r="AU17" s="488"/>
      <c r="AV17" s="489"/>
      <c r="AW17" s="489"/>
      <c r="AX17" s="489"/>
      <c r="AY17" s="411" t="s">
        <v>154</v>
      </c>
      <c r="AZ17" s="412"/>
      <c r="BA17" s="412"/>
      <c r="BB17" s="412"/>
      <c r="BC17" s="412"/>
      <c r="BD17" s="412"/>
      <c r="BE17" s="412"/>
      <c r="BF17" s="412"/>
      <c r="BG17" s="412"/>
      <c r="BH17" s="412"/>
      <c r="BI17" s="412"/>
      <c r="BJ17" s="412"/>
      <c r="BK17" s="412"/>
      <c r="BL17" s="412"/>
      <c r="BM17" s="413"/>
      <c r="BN17" s="431">
        <v>71383569</v>
      </c>
      <c r="BO17" s="432"/>
      <c r="BP17" s="432"/>
      <c r="BQ17" s="432"/>
      <c r="BR17" s="432"/>
      <c r="BS17" s="432"/>
      <c r="BT17" s="432"/>
      <c r="BU17" s="433"/>
      <c r="BV17" s="431">
        <v>73221654</v>
      </c>
      <c r="BW17" s="432"/>
      <c r="BX17" s="432"/>
      <c r="BY17" s="432"/>
      <c r="BZ17" s="432"/>
      <c r="CA17" s="432"/>
      <c r="CB17" s="432"/>
      <c r="CC17" s="433"/>
      <c r="CD17" s="201"/>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186"/>
      <c r="DK17" s="186"/>
      <c r="DL17" s="186"/>
      <c r="DM17" s="186"/>
      <c r="DN17" s="186"/>
      <c r="DO17" s="186"/>
    </row>
    <row r="18" spans="1:119" ht="18.75" customHeight="1" thickBot="1" x14ac:dyDescent="0.25">
      <c r="A18" s="187"/>
      <c r="B18" s="493" t="s">
        <v>155</v>
      </c>
      <c r="C18" s="494"/>
      <c r="D18" s="494"/>
      <c r="E18" s="495"/>
      <c r="F18" s="495"/>
      <c r="G18" s="495"/>
      <c r="H18" s="495"/>
      <c r="I18" s="495"/>
      <c r="J18" s="495"/>
      <c r="K18" s="495"/>
      <c r="L18" s="496">
        <v>13.77</v>
      </c>
      <c r="M18" s="496"/>
      <c r="N18" s="496"/>
      <c r="O18" s="496"/>
      <c r="P18" s="496"/>
      <c r="Q18" s="496"/>
      <c r="R18" s="497"/>
      <c r="S18" s="497"/>
      <c r="T18" s="497"/>
      <c r="U18" s="497"/>
      <c r="V18" s="498"/>
      <c r="W18" s="512"/>
      <c r="X18" s="513"/>
      <c r="Y18" s="513"/>
      <c r="Z18" s="513"/>
      <c r="AA18" s="513"/>
      <c r="AB18" s="523"/>
      <c r="AC18" s="395">
        <v>78.099999999999994</v>
      </c>
      <c r="AD18" s="396"/>
      <c r="AE18" s="396"/>
      <c r="AF18" s="396"/>
      <c r="AG18" s="499"/>
      <c r="AH18" s="395">
        <v>77.7</v>
      </c>
      <c r="AI18" s="396"/>
      <c r="AJ18" s="396"/>
      <c r="AK18" s="396"/>
      <c r="AL18" s="397"/>
      <c r="AM18" s="500"/>
      <c r="AN18" s="405"/>
      <c r="AO18" s="405"/>
      <c r="AP18" s="405"/>
      <c r="AQ18" s="405"/>
      <c r="AR18" s="405"/>
      <c r="AS18" s="405"/>
      <c r="AT18" s="406"/>
      <c r="AU18" s="488"/>
      <c r="AV18" s="489"/>
      <c r="AW18" s="489"/>
      <c r="AX18" s="489"/>
      <c r="AY18" s="411" t="s">
        <v>156</v>
      </c>
      <c r="AZ18" s="412"/>
      <c r="BA18" s="412"/>
      <c r="BB18" s="412"/>
      <c r="BC18" s="412"/>
      <c r="BD18" s="412"/>
      <c r="BE18" s="412"/>
      <c r="BF18" s="412"/>
      <c r="BG18" s="412"/>
      <c r="BH18" s="412"/>
      <c r="BI18" s="412"/>
      <c r="BJ18" s="412"/>
      <c r="BK18" s="412"/>
      <c r="BL18" s="412"/>
      <c r="BM18" s="413"/>
      <c r="BN18" s="431">
        <v>60848098</v>
      </c>
      <c r="BO18" s="432"/>
      <c r="BP18" s="432"/>
      <c r="BQ18" s="432"/>
      <c r="BR18" s="432"/>
      <c r="BS18" s="432"/>
      <c r="BT18" s="432"/>
      <c r="BU18" s="433"/>
      <c r="BV18" s="431">
        <v>60315993</v>
      </c>
      <c r="BW18" s="432"/>
      <c r="BX18" s="432"/>
      <c r="BY18" s="432"/>
      <c r="BZ18" s="432"/>
      <c r="CA18" s="432"/>
      <c r="CB18" s="432"/>
      <c r="CC18" s="433"/>
      <c r="CD18" s="201"/>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186"/>
      <c r="DK18" s="186"/>
      <c r="DL18" s="186"/>
      <c r="DM18" s="186"/>
      <c r="DN18" s="186"/>
      <c r="DO18" s="186"/>
    </row>
    <row r="19" spans="1:119" ht="18.75" customHeight="1" thickBot="1" x14ac:dyDescent="0.25">
      <c r="A19" s="187"/>
      <c r="B19" s="493" t="s">
        <v>157</v>
      </c>
      <c r="C19" s="494"/>
      <c r="D19" s="494"/>
      <c r="E19" s="495"/>
      <c r="F19" s="495"/>
      <c r="G19" s="495"/>
      <c r="H19" s="495"/>
      <c r="I19" s="495"/>
      <c r="J19" s="495"/>
      <c r="K19" s="495"/>
      <c r="L19" s="501">
        <v>19759</v>
      </c>
      <c r="M19" s="501"/>
      <c r="N19" s="501"/>
      <c r="O19" s="501"/>
      <c r="P19" s="501"/>
      <c r="Q19" s="501"/>
      <c r="R19" s="502"/>
      <c r="S19" s="502"/>
      <c r="T19" s="502"/>
      <c r="U19" s="502"/>
      <c r="V19" s="503"/>
      <c r="W19" s="510"/>
      <c r="X19" s="511"/>
      <c r="Y19" s="511"/>
      <c r="Z19" s="511"/>
      <c r="AA19" s="511"/>
      <c r="AB19" s="511"/>
      <c r="AC19" s="514"/>
      <c r="AD19" s="514"/>
      <c r="AE19" s="514"/>
      <c r="AF19" s="514"/>
      <c r="AG19" s="514"/>
      <c r="AH19" s="514"/>
      <c r="AI19" s="514"/>
      <c r="AJ19" s="514"/>
      <c r="AK19" s="514"/>
      <c r="AL19" s="515"/>
      <c r="AM19" s="500"/>
      <c r="AN19" s="405"/>
      <c r="AO19" s="405"/>
      <c r="AP19" s="405"/>
      <c r="AQ19" s="405"/>
      <c r="AR19" s="405"/>
      <c r="AS19" s="405"/>
      <c r="AT19" s="406"/>
      <c r="AU19" s="488"/>
      <c r="AV19" s="489"/>
      <c r="AW19" s="489"/>
      <c r="AX19" s="489"/>
      <c r="AY19" s="411" t="s">
        <v>158</v>
      </c>
      <c r="AZ19" s="412"/>
      <c r="BA19" s="412"/>
      <c r="BB19" s="412"/>
      <c r="BC19" s="412"/>
      <c r="BD19" s="412"/>
      <c r="BE19" s="412"/>
      <c r="BF19" s="412"/>
      <c r="BG19" s="412"/>
      <c r="BH19" s="412"/>
      <c r="BI19" s="412"/>
      <c r="BJ19" s="412"/>
      <c r="BK19" s="412"/>
      <c r="BL19" s="412"/>
      <c r="BM19" s="413"/>
      <c r="BN19" s="431">
        <v>84167151</v>
      </c>
      <c r="BO19" s="432"/>
      <c r="BP19" s="432"/>
      <c r="BQ19" s="432"/>
      <c r="BR19" s="432"/>
      <c r="BS19" s="432"/>
      <c r="BT19" s="432"/>
      <c r="BU19" s="433"/>
      <c r="BV19" s="431">
        <v>83466256</v>
      </c>
      <c r="BW19" s="432"/>
      <c r="BX19" s="432"/>
      <c r="BY19" s="432"/>
      <c r="BZ19" s="432"/>
      <c r="CA19" s="432"/>
      <c r="CB19" s="432"/>
      <c r="CC19" s="433"/>
      <c r="CD19" s="201"/>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186"/>
      <c r="DK19" s="186"/>
      <c r="DL19" s="186"/>
      <c r="DM19" s="186"/>
      <c r="DN19" s="186"/>
      <c r="DO19" s="186"/>
    </row>
    <row r="20" spans="1:119" ht="18.75" customHeight="1" thickBot="1" x14ac:dyDescent="0.25">
      <c r="A20" s="187"/>
      <c r="B20" s="493" t="s">
        <v>159</v>
      </c>
      <c r="C20" s="494"/>
      <c r="D20" s="494"/>
      <c r="E20" s="495"/>
      <c r="F20" s="495"/>
      <c r="G20" s="495"/>
      <c r="H20" s="495"/>
      <c r="I20" s="495"/>
      <c r="J20" s="495"/>
      <c r="K20" s="495"/>
      <c r="L20" s="501">
        <v>145768</v>
      </c>
      <c r="M20" s="501"/>
      <c r="N20" s="501"/>
      <c r="O20" s="501"/>
      <c r="P20" s="501"/>
      <c r="Q20" s="501"/>
      <c r="R20" s="502"/>
      <c r="S20" s="502"/>
      <c r="T20" s="502"/>
      <c r="U20" s="502"/>
      <c r="V20" s="503"/>
      <c r="W20" s="512"/>
      <c r="X20" s="513"/>
      <c r="Y20" s="513"/>
      <c r="Z20" s="513"/>
      <c r="AA20" s="513"/>
      <c r="AB20" s="513"/>
      <c r="AC20" s="504"/>
      <c r="AD20" s="504"/>
      <c r="AE20" s="504"/>
      <c r="AF20" s="504"/>
      <c r="AG20" s="504"/>
      <c r="AH20" s="504"/>
      <c r="AI20" s="504"/>
      <c r="AJ20" s="504"/>
      <c r="AK20" s="504"/>
      <c r="AL20" s="505"/>
      <c r="AM20" s="506"/>
      <c r="AN20" s="478"/>
      <c r="AO20" s="478"/>
      <c r="AP20" s="478"/>
      <c r="AQ20" s="478"/>
      <c r="AR20" s="478"/>
      <c r="AS20" s="478"/>
      <c r="AT20" s="479"/>
      <c r="AU20" s="507"/>
      <c r="AV20" s="508"/>
      <c r="AW20" s="508"/>
      <c r="AX20" s="509"/>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201"/>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186"/>
      <c r="DK20" s="186"/>
      <c r="DL20" s="186"/>
      <c r="DM20" s="186"/>
      <c r="DN20" s="186"/>
      <c r="DO20" s="186"/>
    </row>
    <row r="21" spans="1:119" ht="18.75" customHeight="1" x14ac:dyDescent="0.2">
      <c r="A21" s="187"/>
      <c r="B21" s="490" t="s">
        <v>160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201"/>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186"/>
      <c r="DK21" s="186"/>
      <c r="DL21" s="186"/>
      <c r="DM21" s="186"/>
      <c r="DN21" s="186"/>
      <c r="DO21" s="186"/>
    </row>
    <row r="22" spans="1:119" ht="18.75" customHeight="1" thickBot="1" x14ac:dyDescent="0.25">
      <c r="A22" s="187"/>
      <c r="B22" s="460" t="s">
        <v>161</v>
      </c>
      <c r="C22" s="461"/>
      <c r="D22" s="462"/>
      <c r="E22" s="469" t="s">
        <v>1</v>
      </c>
      <c r="F22" s="444"/>
      <c r="G22" s="444"/>
      <c r="H22" s="444"/>
      <c r="I22" s="444"/>
      <c r="J22" s="444"/>
      <c r="K22" s="445"/>
      <c r="L22" s="469" t="s">
        <v>162</v>
      </c>
      <c r="M22" s="444"/>
      <c r="N22" s="444"/>
      <c r="O22" s="444"/>
      <c r="P22" s="445"/>
      <c r="Q22" s="454" t="s">
        <v>163</v>
      </c>
      <c r="R22" s="455"/>
      <c r="S22" s="455"/>
      <c r="T22" s="455"/>
      <c r="U22" s="455"/>
      <c r="V22" s="470"/>
      <c r="W22" s="472" t="s">
        <v>164</v>
      </c>
      <c r="X22" s="461"/>
      <c r="Y22" s="462"/>
      <c r="Z22" s="469" t="s">
        <v>1</v>
      </c>
      <c r="AA22" s="444"/>
      <c r="AB22" s="444"/>
      <c r="AC22" s="444"/>
      <c r="AD22" s="444"/>
      <c r="AE22" s="444"/>
      <c r="AF22" s="444"/>
      <c r="AG22" s="445"/>
      <c r="AH22" s="443" t="s">
        <v>165</v>
      </c>
      <c r="AI22" s="444"/>
      <c r="AJ22" s="444"/>
      <c r="AK22" s="444"/>
      <c r="AL22" s="445"/>
      <c r="AM22" s="443" t="s">
        <v>166</v>
      </c>
      <c r="AN22" s="449"/>
      <c r="AO22" s="449"/>
      <c r="AP22" s="449"/>
      <c r="AQ22" s="449"/>
      <c r="AR22" s="450"/>
      <c r="AS22" s="454" t="s">
        <v>163</v>
      </c>
      <c r="AT22" s="455"/>
      <c r="AU22" s="455"/>
      <c r="AV22" s="455"/>
      <c r="AW22" s="455"/>
      <c r="AX22" s="456"/>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201"/>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186"/>
      <c r="DK22" s="186"/>
      <c r="DL22" s="186"/>
      <c r="DM22" s="186"/>
      <c r="DN22" s="186"/>
      <c r="DO22" s="186"/>
    </row>
    <row r="23" spans="1:119" ht="18.75" customHeight="1" x14ac:dyDescent="0.2">
      <c r="A23" s="187"/>
      <c r="B23" s="463"/>
      <c r="C23" s="464"/>
      <c r="D23" s="465"/>
      <c r="E23" s="446"/>
      <c r="F23" s="447"/>
      <c r="G23" s="447"/>
      <c r="H23" s="447"/>
      <c r="I23" s="447"/>
      <c r="J23" s="447"/>
      <c r="K23" s="448"/>
      <c r="L23" s="446"/>
      <c r="M23" s="447"/>
      <c r="N23" s="447"/>
      <c r="O23" s="447"/>
      <c r="P23" s="448"/>
      <c r="Q23" s="457"/>
      <c r="R23" s="458"/>
      <c r="S23" s="458"/>
      <c r="T23" s="458"/>
      <c r="U23" s="458"/>
      <c r="V23" s="471"/>
      <c r="W23" s="473"/>
      <c r="X23" s="464"/>
      <c r="Y23" s="465"/>
      <c r="Z23" s="446"/>
      <c r="AA23" s="447"/>
      <c r="AB23" s="447"/>
      <c r="AC23" s="447"/>
      <c r="AD23" s="447"/>
      <c r="AE23" s="447"/>
      <c r="AF23" s="447"/>
      <c r="AG23" s="448"/>
      <c r="AH23" s="446"/>
      <c r="AI23" s="447"/>
      <c r="AJ23" s="447"/>
      <c r="AK23" s="447"/>
      <c r="AL23" s="448"/>
      <c r="AM23" s="451"/>
      <c r="AN23" s="452"/>
      <c r="AO23" s="452"/>
      <c r="AP23" s="452"/>
      <c r="AQ23" s="452"/>
      <c r="AR23" s="453"/>
      <c r="AS23" s="457"/>
      <c r="AT23" s="458"/>
      <c r="AU23" s="458"/>
      <c r="AV23" s="458"/>
      <c r="AW23" s="458"/>
      <c r="AX23" s="459"/>
      <c r="AY23" s="423" t="s">
        <v>167</v>
      </c>
      <c r="AZ23" s="424"/>
      <c r="BA23" s="424"/>
      <c r="BB23" s="424"/>
      <c r="BC23" s="424"/>
      <c r="BD23" s="424"/>
      <c r="BE23" s="424"/>
      <c r="BF23" s="424"/>
      <c r="BG23" s="424"/>
      <c r="BH23" s="424"/>
      <c r="BI23" s="424"/>
      <c r="BJ23" s="424"/>
      <c r="BK23" s="424"/>
      <c r="BL23" s="424"/>
      <c r="BM23" s="425"/>
      <c r="BN23" s="431">
        <v>29039943</v>
      </c>
      <c r="BO23" s="432"/>
      <c r="BP23" s="432"/>
      <c r="BQ23" s="432"/>
      <c r="BR23" s="432"/>
      <c r="BS23" s="432"/>
      <c r="BT23" s="432"/>
      <c r="BU23" s="433"/>
      <c r="BV23" s="431">
        <v>27971245</v>
      </c>
      <c r="BW23" s="432"/>
      <c r="BX23" s="432"/>
      <c r="BY23" s="432"/>
      <c r="BZ23" s="432"/>
      <c r="CA23" s="432"/>
      <c r="CB23" s="432"/>
      <c r="CC23" s="433"/>
      <c r="CD23" s="201"/>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186"/>
      <c r="DK23" s="186"/>
      <c r="DL23" s="186"/>
      <c r="DM23" s="186"/>
      <c r="DN23" s="186"/>
      <c r="DO23" s="186"/>
    </row>
    <row r="24" spans="1:119" ht="18.75" customHeight="1" thickBot="1" x14ac:dyDescent="0.25">
      <c r="A24" s="187"/>
      <c r="B24" s="463"/>
      <c r="C24" s="464"/>
      <c r="D24" s="465"/>
      <c r="E24" s="404" t="s">
        <v>168</v>
      </c>
      <c r="F24" s="405"/>
      <c r="G24" s="405"/>
      <c r="H24" s="405"/>
      <c r="I24" s="405"/>
      <c r="J24" s="405"/>
      <c r="K24" s="406"/>
      <c r="L24" s="407">
        <v>1</v>
      </c>
      <c r="M24" s="408"/>
      <c r="N24" s="408"/>
      <c r="O24" s="408"/>
      <c r="P24" s="409"/>
      <c r="Q24" s="407">
        <v>11310</v>
      </c>
      <c r="R24" s="408"/>
      <c r="S24" s="408"/>
      <c r="T24" s="408"/>
      <c r="U24" s="408"/>
      <c r="V24" s="409"/>
      <c r="W24" s="473"/>
      <c r="X24" s="464"/>
      <c r="Y24" s="465"/>
      <c r="Z24" s="404" t="s">
        <v>169</v>
      </c>
      <c r="AA24" s="405"/>
      <c r="AB24" s="405"/>
      <c r="AC24" s="405"/>
      <c r="AD24" s="405"/>
      <c r="AE24" s="405"/>
      <c r="AF24" s="405"/>
      <c r="AG24" s="406"/>
      <c r="AH24" s="407">
        <v>1742</v>
      </c>
      <c r="AI24" s="408"/>
      <c r="AJ24" s="408"/>
      <c r="AK24" s="408"/>
      <c r="AL24" s="409"/>
      <c r="AM24" s="407">
        <v>5340972</v>
      </c>
      <c r="AN24" s="408"/>
      <c r="AO24" s="408"/>
      <c r="AP24" s="408"/>
      <c r="AQ24" s="408"/>
      <c r="AR24" s="409"/>
      <c r="AS24" s="407">
        <v>3066</v>
      </c>
      <c r="AT24" s="408"/>
      <c r="AU24" s="408"/>
      <c r="AV24" s="408"/>
      <c r="AW24" s="408"/>
      <c r="AX24" s="410"/>
      <c r="AY24" s="398" t="s">
        <v>170</v>
      </c>
      <c r="AZ24" s="399"/>
      <c r="BA24" s="399"/>
      <c r="BB24" s="399"/>
      <c r="BC24" s="399"/>
      <c r="BD24" s="399"/>
      <c r="BE24" s="399"/>
      <c r="BF24" s="399"/>
      <c r="BG24" s="399"/>
      <c r="BH24" s="399"/>
      <c r="BI24" s="399"/>
      <c r="BJ24" s="399"/>
      <c r="BK24" s="399"/>
      <c r="BL24" s="399"/>
      <c r="BM24" s="400"/>
      <c r="BN24" s="431">
        <v>17666221</v>
      </c>
      <c r="BO24" s="432"/>
      <c r="BP24" s="432"/>
      <c r="BQ24" s="432"/>
      <c r="BR24" s="432"/>
      <c r="BS24" s="432"/>
      <c r="BT24" s="432"/>
      <c r="BU24" s="433"/>
      <c r="BV24" s="431">
        <v>17714232</v>
      </c>
      <c r="BW24" s="432"/>
      <c r="BX24" s="432"/>
      <c r="BY24" s="432"/>
      <c r="BZ24" s="432"/>
      <c r="CA24" s="432"/>
      <c r="CB24" s="432"/>
      <c r="CC24" s="433"/>
      <c r="CD24" s="201"/>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186"/>
      <c r="DK24" s="186"/>
      <c r="DL24" s="186"/>
      <c r="DM24" s="186"/>
      <c r="DN24" s="186"/>
      <c r="DO24" s="186"/>
    </row>
    <row r="25" spans="1:119" s="186" customFormat="1" ht="18.75" customHeight="1" x14ac:dyDescent="0.2">
      <c r="A25" s="187"/>
      <c r="B25" s="463"/>
      <c r="C25" s="464"/>
      <c r="D25" s="465"/>
      <c r="E25" s="404" t="s">
        <v>171</v>
      </c>
      <c r="F25" s="405"/>
      <c r="G25" s="405"/>
      <c r="H25" s="405"/>
      <c r="I25" s="405"/>
      <c r="J25" s="405"/>
      <c r="K25" s="406"/>
      <c r="L25" s="407">
        <v>1</v>
      </c>
      <c r="M25" s="408"/>
      <c r="N25" s="408"/>
      <c r="O25" s="408"/>
      <c r="P25" s="409"/>
      <c r="Q25" s="407">
        <v>9130</v>
      </c>
      <c r="R25" s="408"/>
      <c r="S25" s="408"/>
      <c r="T25" s="408"/>
      <c r="U25" s="408"/>
      <c r="V25" s="409"/>
      <c r="W25" s="473"/>
      <c r="X25" s="464"/>
      <c r="Y25" s="465"/>
      <c r="Z25" s="404" t="s">
        <v>172</v>
      </c>
      <c r="AA25" s="405"/>
      <c r="AB25" s="405"/>
      <c r="AC25" s="405"/>
      <c r="AD25" s="405"/>
      <c r="AE25" s="405"/>
      <c r="AF25" s="405"/>
      <c r="AG25" s="406"/>
      <c r="AH25" s="407" t="s">
        <v>173</v>
      </c>
      <c r="AI25" s="408"/>
      <c r="AJ25" s="408"/>
      <c r="AK25" s="408"/>
      <c r="AL25" s="409"/>
      <c r="AM25" s="407" t="s">
        <v>173</v>
      </c>
      <c r="AN25" s="408"/>
      <c r="AO25" s="408"/>
      <c r="AP25" s="408"/>
      <c r="AQ25" s="408"/>
      <c r="AR25" s="409"/>
      <c r="AS25" s="407" t="s">
        <v>135</v>
      </c>
      <c r="AT25" s="408"/>
      <c r="AU25" s="408"/>
      <c r="AV25" s="408"/>
      <c r="AW25" s="408"/>
      <c r="AX25" s="410"/>
      <c r="AY25" s="423" t="s">
        <v>174</v>
      </c>
      <c r="AZ25" s="424"/>
      <c r="BA25" s="424"/>
      <c r="BB25" s="424"/>
      <c r="BC25" s="424"/>
      <c r="BD25" s="424"/>
      <c r="BE25" s="424"/>
      <c r="BF25" s="424"/>
      <c r="BG25" s="424"/>
      <c r="BH25" s="424"/>
      <c r="BI25" s="424"/>
      <c r="BJ25" s="424"/>
      <c r="BK25" s="424"/>
      <c r="BL25" s="424"/>
      <c r="BM25" s="425"/>
      <c r="BN25" s="426">
        <v>9692824</v>
      </c>
      <c r="BO25" s="427"/>
      <c r="BP25" s="427"/>
      <c r="BQ25" s="427"/>
      <c r="BR25" s="427"/>
      <c r="BS25" s="427"/>
      <c r="BT25" s="427"/>
      <c r="BU25" s="428"/>
      <c r="BV25" s="426">
        <v>10866109</v>
      </c>
      <c r="BW25" s="427"/>
      <c r="BX25" s="427"/>
      <c r="BY25" s="427"/>
      <c r="BZ25" s="427"/>
      <c r="CA25" s="427"/>
      <c r="CB25" s="427"/>
      <c r="CC25" s="428"/>
      <c r="CD25" s="201"/>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186" customFormat="1" ht="18.75" customHeight="1" x14ac:dyDescent="0.2">
      <c r="A26" s="187"/>
      <c r="B26" s="463"/>
      <c r="C26" s="464"/>
      <c r="D26" s="465"/>
      <c r="E26" s="404" t="s">
        <v>175</v>
      </c>
      <c r="F26" s="405"/>
      <c r="G26" s="405"/>
      <c r="H26" s="405"/>
      <c r="I26" s="405"/>
      <c r="J26" s="405"/>
      <c r="K26" s="406"/>
      <c r="L26" s="407">
        <v>1</v>
      </c>
      <c r="M26" s="408"/>
      <c r="N26" s="408"/>
      <c r="O26" s="408"/>
      <c r="P26" s="409"/>
      <c r="Q26" s="407">
        <v>8430</v>
      </c>
      <c r="R26" s="408"/>
      <c r="S26" s="408"/>
      <c r="T26" s="408"/>
      <c r="U26" s="408"/>
      <c r="V26" s="409"/>
      <c r="W26" s="473"/>
      <c r="X26" s="464"/>
      <c r="Y26" s="465"/>
      <c r="Z26" s="404" t="s">
        <v>176</v>
      </c>
      <c r="AA26" s="486"/>
      <c r="AB26" s="486"/>
      <c r="AC26" s="486"/>
      <c r="AD26" s="486"/>
      <c r="AE26" s="486"/>
      <c r="AF26" s="486"/>
      <c r="AG26" s="487"/>
      <c r="AH26" s="407">
        <v>140</v>
      </c>
      <c r="AI26" s="408"/>
      <c r="AJ26" s="408"/>
      <c r="AK26" s="408"/>
      <c r="AL26" s="409"/>
      <c r="AM26" s="407">
        <v>414960</v>
      </c>
      <c r="AN26" s="408"/>
      <c r="AO26" s="408"/>
      <c r="AP26" s="408"/>
      <c r="AQ26" s="408"/>
      <c r="AR26" s="409"/>
      <c r="AS26" s="407">
        <v>2964</v>
      </c>
      <c r="AT26" s="408"/>
      <c r="AU26" s="408"/>
      <c r="AV26" s="408"/>
      <c r="AW26" s="408"/>
      <c r="AX26" s="410"/>
      <c r="AY26" s="440" t="s">
        <v>177</v>
      </c>
      <c r="AZ26" s="441"/>
      <c r="BA26" s="441"/>
      <c r="BB26" s="441"/>
      <c r="BC26" s="441"/>
      <c r="BD26" s="441"/>
      <c r="BE26" s="441"/>
      <c r="BF26" s="441"/>
      <c r="BG26" s="441"/>
      <c r="BH26" s="441"/>
      <c r="BI26" s="441"/>
      <c r="BJ26" s="441"/>
      <c r="BK26" s="441"/>
      <c r="BL26" s="441"/>
      <c r="BM26" s="442"/>
      <c r="BN26" s="431">
        <v>200000</v>
      </c>
      <c r="BO26" s="432"/>
      <c r="BP26" s="432"/>
      <c r="BQ26" s="432"/>
      <c r="BR26" s="432"/>
      <c r="BS26" s="432"/>
      <c r="BT26" s="432"/>
      <c r="BU26" s="433"/>
      <c r="BV26" s="431">
        <v>150000</v>
      </c>
      <c r="BW26" s="432"/>
      <c r="BX26" s="432"/>
      <c r="BY26" s="432"/>
      <c r="BZ26" s="432"/>
      <c r="CA26" s="432"/>
      <c r="CB26" s="432"/>
      <c r="CC26" s="433"/>
      <c r="CD26" s="201"/>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5">
      <c r="A27" s="187"/>
      <c r="B27" s="463"/>
      <c r="C27" s="464"/>
      <c r="D27" s="465"/>
      <c r="E27" s="404" t="s">
        <v>178</v>
      </c>
      <c r="F27" s="405"/>
      <c r="G27" s="405"/>
      <c r="H27" s="405"/>
      <c r="I27" s="405"/>
      <c r="J27" s="405"/>
      <c r="K27" s="406"/>
      <c r="L27" s="407">
        <v>1</v>
      </c>
      <c r="M27" s="408"/>
      <c r="N27" s="408"/>
      <c r="O27" s="408"/>
      <c r="P27" s="409"/>
      <c r="Q27" s="407">
        <v>9130</v>
      </c>
      <c r="R27" s="408"/>
      <c r="S27" s="408"/>
      <c r="T27" s="408"/>
      <c r="U27" s="408"/>
      <c r="V27" s="409"/>
      <c r="W27" s="473"/>
      <c r="X27" s="464"/>
      <c r="Y27" s="465"/>
      <c r="Z27" s="404" t="s">
        <v>179</v>
      </c>
      <c r="AA27" s="405"/>
      <c r="AB27" s="405"/>
      <c r="AC27" s="405"/>
      <c r="AD27" s="405"/>
      <c r="AE27" s="405"/>
      <c r="AF27" s="405"/>
      <c r="AG27" s="406"/>
      <c r="AH27" s="407">
        <v>26</v>
      </c>
      <c r="AI27" s="408"/>
      <c r="AJ27" s="408"/>
      <c r="AK27" s="408"/>
      <c r="AL27" s="409"/>
      <c r="AM27" s="407">
        <v>83906</v>
      </c>
      <c r="AN27" s="408"/>
      <c r="AO27" s="408"/>
      <c r="AP27" s="408"/>
      <c r="AQ27" s="408"/>
      <c r="AR27" s="409"/>
      <c r="AS27" s="407">
        <v>3227</v>
      </c>
      <c r="AT27" s="408"/>
      <c r="AU27" s="408"/>
      <c r="AV27" s="408"/>
      <c r="AW27" s="408"/>
      <c r="AX27" s="410"/>
      <c r="AY27" s="437" t="s">
        <v>180</v>
      </c>
      <c r="AZ27" s="438"/>
      <c r="BA27" s="438"/>
      <c r="BB27" s="438"/>
      <c r="BC27" s="438"/>
      <c r="BD27" s="438"/>
      <c r="BE27" s="438"/>
      <c r="BF27" s="438"/>
      <c r="BG27" s="438"/>
      <c r="BH27" s="438"/>
      <c r="BI27" s="438"/>
      <c r="BJ27" s="438"/>
      <c r="BK27" s="438"/>
      <c r="BL27" s="438"/>
      <c r="BM27" s="439"/>
      <c r="BN27" s="434" t="s">
        <v>173</v>
      </c>
      <c r="BO27" s="435"/>
      <c r="BP27" s="435"/>
      <c r="BQ27" s="435"/>
      <c r="BR27" s="435"/>
      <c r="BS27" s="435"/>
      <c r="BT27" s="435"/>
      <c r="BU27" s="436"/>
      <c r="BV27" s="434" t="s">
        <v>173</v>
      </c>
      <c r="BW27" s="435"/>
      <c r="BX27" s="435"/>
      <c r="BY27" s="435"/>
      <c r="BZ27" s="435"/>
      <c r="CA27" s="435"/>
      <c r="CB27" s="435"/>
      <c r="CC27" s="436"/>
      <c r="CD27" s="203"/>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186"/>
      <c r="DK27" s="186"/>
      <c r="DL27" s="186"/>
      <c r="DM27" s="186"/>
      <c r="DN27" s="186"/>
      <c r="DO27" s="186"/>
    </row>
    <row r="28" spans="1:119" ht="18.75" customHeight="1" x14ac:dyDescent="0.2">
      <c r="A28" s="187"/>
      <c r="B28" s="463"/>
      <c r="C28" s="464"/>
      <c r="D28" s="465"/>
      <c r="E28" s="404" t="s">
        <v>181</v>
      </c>
      <c r="F28" s="405"/>
      <c r="G28" s="405"/>
      <c r="H28" s="405"/>
      <c r="I28" s="405"/>
      <c r="J28" s="405"/>
      <c r="K28" s="406"/>
      <c r="L28" s="407">
        <v>1</v>
      </c>
      <c r="M28" s="408"/>
      <c r="N28" s="408"/>
      <c r="O28" s="408"/>
      <c r="P28" s="409"/>
      <c r="Q28" s="407">
        <v>7840</v>
      </c>
      <c r="R28" s="408"/>
      <c r="S28" s="408"/>
      <c r="T28" s="408"/>
      <c r="U28" s="408"/>
      <c r="V28" s="409"/>
      <c r="W28" s="473"/>
      <c r="X28" s="464"/>
      <c r="Y28" s="465"/>
      <c r="Z28" s="404" t="s">
        <v>182</v>
      </c>
      <c r="AA28" s="405"/>
      <c r="AB28" s="405"/>
      <c r="AC28" s="405"/>
      <c r="AD28" s="405"/>
      <c r="AE28" s="405"/>
      <c r="AF28" s="405"/>
      <c r="AG28" s="406"/>
      <c r="AH28" s="407" t="s">
        <v>173</v>
      </c>
      <c r="AI28" s="408"/>
      <c r="AJ28" s="408"/>
      <c r="AK28" s="408"/>
      <c r="AL28" s="409"/>
      <c r="AM28" s="407" t="s">
        <v>173</v>
      </c>
      <c r="AN28" s="408"/>
      <c r="AO28" s="408"/>
      <c r="AP28" s="408"/>
      <c r="AQ28" s="408"/>
      <c r="AR28" s="409"/>
      <c r="AS28" s="407" t="s">
        <v>173</v>
      </c>
      <c r="AT28" s="408"/>
      <c r="AU28" s="408"/>
      <c r="AV28" s="408"/>
      <c r="AW28" s="408"/>
      <c r="AX28" s="410"/>
      <c r="AY28" s="414" t="s">
        <v>183</v>
      </c>
      <c r="AZ28" s="415"/>
      <c r="BA28" s="415"/>
      <c r="BB28" s="416"/>
      <c r="BC28" s="423" t="s">
        <v>48</v>
      </c>
      <c r="BD28" s="424"/>
      <c r="BE28" s="424"/>
      <c r="BF28" s="424"/>
      <c r="BG28" s="424"/>
      <c r="BH28" s="424"/>
      <c r="BI28" s="424"/>
      <c r="BJ28" s="424"/>
      <c r="BK28" s="424"/>
      <c r="BL28" s="424"/>
      <c r="BM28" s="425"/>
      <c r="BN28" s="426">
        <v>22695094</v>
      </c>
      <c r="BO28" s="427"/>
      <c r="BP28" s="427"/>
      <c r="BQ28" s="427"/>
      <c r="BR28" s="427"/>
      <c r="BS28" s="427"/>
      <c r="BT28" s="427"/>
      <c r="BU28" s="428"/>
      <c r="BV28" s="426">
        <v>18073427</v>
      </c>
      <c r="BW28" s="427"/>
      <c r="BX28" s="427"/>
      <c r="BY28" s="427"/>
      <c r="BZ28" s="427"/>
      <c r="CA28" s="427"/>
      <c r="CB28" s="427"/>
      <c r="CC28" s="428"/>
      <c r="CD28" s="201"/>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186"/>
      <c r="DK28" s="186"/>
      <c r="DL28" s="186"/>
      <c r="DM28" s="186"/>
      <c r="DN28" s="186"/>
      <c r="DO28" s="186"/>
    </row>
    <row r="29" spans="1:119" ht="18.75" customHeight="1" x14ac:dyDescent="0.2">
      <c r="A29" s="187"/>
      <c r="B29" s="463"/>
      <c r="C29" s="464"/>
      <c r="D29" s="465"/>
      <c r="E29" s="404" t="s">
        <v>184</v>
      </c>
      <c r="F29" s="405"/>
      <c r="G29" s="405"/>
      <c r="H29" s="405"/>
      <c r="I29" s="405"/>
      <c r="J29" s="405"/>
      <c r="K29" s="406"/>
      <c r="L29" s="407">
        <v>30</v>
      </c>
      <c r="M29" s="408"/>
      <c r="N29" s="408"/>
      <c r="O29" s="408"/>
      <c r="P29" s="409"/>
      <c r="Q29" s="407">
        <v>6070</v>
      </c>
      <c r="R29" s="408"/>
      <c r="S29" s="408"/>
      <c r="T29" s="408"/>
      <c r="U29" s="408"/>
      <c r="V29" s="409"/>
      <c r="W29" s="474"/>
      <c r="X29" s="475"/>
      <c r="Y29" s="476"/>
      <c r="Z29" s="404" t="s">
        <v>185</v>
      </c>
      <c r="AA29" s="405"/>
      <c r="AB29" s="405"/>
      <c r="AC29" s="405"/>
      <c r="AD29" s="405"/>
      <c r="AE29" s="405"/>
      <c r="AF29" s="405"/>
      <c r="AG29" s="406"/>
      <c r="AH29" s="407">
        <v>1768</v>
      </c>
      <c r="AI29" s="408"/>
      <c r="AJ29" s="408"/>
      <c r="AK29" s="408"/>
      <c r="AL29" s="409"/>
      <c r="AM29" s="407">
        <v>5424878</v>
      </c>
      <c r="AN29" s="408"/>
      <c r="AO29" s="408"/>
      <c r="AP29" s="408"/>
      <c r="AQ29" s="408"/>
      <c r="AR29" s="409"/>
      <c r="AS29" s="407">
        <v>3068</v>
      </c>
      <c r="AT29" s="408"/>
      <c r="AU29" s="408"/>
      <c r="AV29" s="408"/>
      <c r="AW29" s="408"/>
      <c r="AX29" s="410"/>
      <c r="AY29" s="417"/>
      <c r="AZ29" s="418"/>
      <c r="BA29" s="418"/>
      <c r="BB29" s="419"/>
      <c r="BC29" s="411" t="s">
        <v>186</v>
      </c>
      <c r="BD29" s="412"/>
      <c r="BE29" s="412"/>
      <c r="BF29" s="412"/>
      <c r="BG29" s="412"/>
      <c r="BH29" s="412"/>
      <c r="BI29" s="412"/>
      <c r="BJ29" s="412"/>
      <c r="BK29" s="412"/>
      <c r="BL29" s="412"/>
      <c r="BM29" s="413"/>
      <c r="BN29" s="431">
        <v>49906</v>
      </c>
      <c r="BO29" s="432"/>
      <c r="BP29" s="432"/>
      <c r="BQ29" s="432"/>
      <c r="BR29" s="432"/>
      <c r="BS29" s="432"/>
      <c r="BT29" s="432"/>
      <c r="BU29" s="433"/>
      <c r="BV29" s="431">
        <v>5753</v>
      </c>
      <c r="BW29" s="432"/>
      <c r="BX29" s="432"/>
      <c r="BY29" s="432"/>
      <c r="BZ29" s="432"/>
      <c r="CA29" s="432"/>
      <c r="CB29" s="432"/>
      <c r="CC29" s="433"/>
      <c r="CD29" s="203"/>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186"/>
      <c r="DK29" s="186"/>
      <c r="DL29" s="186"/>
      <c r="DM29" s="186"/>
      <c r="DN29" s="186"/>
      <c r="DO29" s="186"/>
    </row>
    <row r="30" spans="1:119" ht="18.75" customHeight="1" thickBot="1" x14ac:dyDescent="0.25">
      <c r="A30" s="187"/>
      <c r="B30" s="466"/>
      <c r="C30" s="467"/>
      <c r="D30" s="468"/>
      <c r="E30" s="477"/>
      <c r="F30" s="478"/>
      <c r="G30" s="478"/>
      <c r="H30" s="478"/>
      <c r="I30" s="478"/>
      <c r="J30" s="478"/>
      <c r="K30" s="479"/>
      <c r="L30" s="480"/>
      <c r="M30" s="481"/>
      <c r="N30" s="481"/>
      <c r="O30" s="481"/>
      <c r="P30" s="482"/>
      <c r="Q30" s="480"/>
      <c r="R30" s="481"/>
      <c r="S30" s="481"/>
      <c r="T30" s="481"/>
      <c r="U30" s="481"/>
      <c r="V30" s="482"/>
      <c r="W30" s="483" t="s">
        <v>187</v>
      </c>
      <c r="X30" s="484"/>
      <c r="Y30" s="484"/>
      <c r="Z30" s="484"/>
      <c r="AA30" s="484"/>
      <c r="AB30" s="484"/>
      <c r="AC30" s="484"/>
      <c r="AD30" s="484"/>
      <c r="AE30" s="484"/>
      <c r="AF30" s="484"/>
      <c r="AG30" s="485"/>
      <c r="AH30" s="395">
        <v>98.9</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50</v>
      </c>
      <c r="BD30" s="399"/>
      <c r="BE30" s="399"/>
      <c r="BF30" s="399"/>
      <c r="BG30" s="399"/>
      <c r="BH30" s="399"/>
      <c r="BI30" s="399"/>
      <c r="BJ30" s="399"/>
      <c r="BK30" s="399"/>
      <c r="BL30" s="399"/>
      <c r="BM30" s="400"/>
      <c r="BN30" s="434">
        <v>9125487</v>
      </c>
      <c r="BO30" s="435"/>
      <c r="BP30" s="435"/>
      <c r="BQ30" s="435"/>
      <c r="BR30" s="435"/>
      <c r="BS30" s="435"/>
      <c r="BT30" s="435"/>
      <c r="BU30" s="436"/>
      <c r="BV30" s="434">
        <v>8803704</v>
      </c>
      <c r="BW30" s="435"/>
      <c r="BX30" s="435"/>
      <c r="BY30" s="435"/>
      <c r="BZ30" s="435"/>
      <c r="CA30" s="435"/>
      <c r="CB30" s="435"/>
      <c r="CC30" s="43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4" t="s">
        <v>194</v>
      </c>
      <c r="D33" s="394"/>
      <c r="E33" s="393" t="s">
        <v>195</v>
      </c>
      <c r="F33" s="393"/>
      <c r="G33" s="393"/>
      <c r="H33" s="393"/>
      <c r="I33" s="393"/>
      <c r="J33" s="393"/>
      <c r="K33" s="393"/>
      <c r="L33" s="393"/>
      <c r="M33" s="393"/>
      <c r="N33" s="393"/>
      <c r="O33" s="393"/>
      <c r="P33" s="393"/>
      <c r="Q33" s="393"/>
      <c r="R33" s="393"/>
      <c r="S33" s="393"/>
      <c r="T33" s="216"/>
      <c r="U33" s="394" t="s">
        <v>196</v>
      </c>
      <c r="V33" s="394"/>
      <c r="W33" s="393" t="s">
        <v>197</v>
      </c>
      <c r="X33" s="393"/>
      <c r="Y33" s="393"/>
      <c r="Z33" s="393"/>
      <c r="AA33" s="393"/>
      <c r="AB33" s="393"/>
      <c r="AC33" s="393"/>
      <c r="AD33" s="393"/>
      <c r="AE33" s="393"/>
      <c r="AF33" s="393"/>
      <c r="AG33" s="393"/>
      <c r="AH33" s="393"/>
      <c r="AI33" s="393"/>
      <c r="AJ33" s="393"/>
      <c r="AK33" s="393"/>
      <c r="AL33" s="216"/>
      <c r="AM33" s="394" t="s">
        <v>194</v>
      </c>
      <c r="AN33" s="394"/>
      <c r="AO33" s="393" t="s">
        <v>195</v>
      </c>
      <c r="AP33" s="393"/>
      <c r="AQ33" s="393"/>
      <c r="AR33" s="393"/>
      <c r="AS33" s="393"/>
      <c r="AT33" s="393"/>
      <c r="AU33" s="393"/>
      <c r="AV33" s="393"/>
      <c r="AW33" s="393"/>
      <c r="AX33" s="393"/>
      <c r="AY33" s="393"/>
      <c r="AZ33" s="393"/>
      <c r="BA33" s="393"/>
      <c r="BB33" s="393"/>
      <c r="BC33" s="393"/>
      <c r="BD33" s="217"/>
      <c r="BE33" s="393" t="s">
        <v>198</v>
      </c>
      <c r="BF33" s="393"/>
      <c r="BG33" s="393" t="s">
        <v>199</v>
      </c>
      <c r="BH33" s="393"/>
      <c r="BI33" s="393"/>
      <c r="BJ33" s="393"/>
      <c r="BK33" s="393"/>
      <c r="BL33" s="393"/>
      <c r="BM33" s="393"/>
      <c r="BN33" s="393"/>
      <c r="BO33" s="393"/>
      <c r="BP33" s="393"/>
      <c r="BQ33" s="393"/>
      <c r="BR33" s="393"/>
      <c r="BS33" s="393"/>
      <c r="BT33" s="393"/>
      <c r="BU33" s="393"/>
      <c r="BV33" s="217"/>
      <c r="BW33" s="394" t="s">
        <v>198</v>
      </c>
      <c r="BX33" s="394"/>
      <c r="BY33" s="393" t="s">
        <v>200</v>
      </c>
      <c r="BZ33" s="393"/>
      <c r="CA33" s="393"/>
      <c r="CB33" s="393"/>
      <c r="CC33" s="393"/>
      <c r="CD33" s="393"/>
      <c r="CE33" s="393"/>
      <c r="CF33" s="393"/>
      <c r="CG33" s="393"/>
      <c r="CH33" s="393"/>
      <c r="CI33" s="393"/>
      <c r="CJ33" s="393"/>
      <c r="CK33" s="393"/>
      <c r="CL33" s="393"/>
      <c r="CM33" s="393"/>
      <c r="CN33" s="216"/>
      <c r="CO33" s="394" t="s">
        <v>201</v>
      </c>
      <c r="CP33" s="394"/>
      <c r="CQ33" s="393" t="s">
        <v>202</v>
      </c>
      <c r="CR33" s="393"/>
      <c r="CS33" s="393"/>
      <c r="CT33" s="393"/>
      <c r="CU33" s="393"/>
      <c r="CV33" s="393"/>
      <c r="CW33" s="393"/>
      <c r="CX33" s="393"/>
      <c r="CY33" s="393"/>
      <c r="CZ33" s="393"/>
      <c r="DA33" s="393"/>
      <c r="DB33" s="393"/>
      <c r="DC33" s="393"/>
      <c r="DD33" s="393"/>
      <c r="DE33" s="393"/>
      <c r="DF33" s="216"/>
      <c r="DG33" s="392" t="s">
        <v>203</v>
      </c>
      <c r="DH33" s="392"/>
      <c r="DI33" s="218"/>
      <c r="DJ33" s="186"/>
      <c r="DK33" s="186"/>
      <c r="DL33" s="186"/>
      <c r="DM33" s="186"/>
      <c r="DN33" s="186"/>
      <c r="DO33" s="186"/>
    </row>
    <row r="34" spans="1:119" ht="32.25" customHeight="1" x14ac:dyDescent="0.2">
      <c r="A34" s="187"/>
      <c r="B34" s="213"/>
      <c r="C34" s="390">
        <f>IF(E34="","",1)</f>
        <v>1</v>
      </c>
      <c r="D34" s="390"/>
      <c r="E34" s="389" t="str">
        <f>IF('各会計、関係団体の財政状況及び健全化判断比率'!B7="","",'各会計、関係団体の財政状況及び健全化判断比率'!B7)</f>
        <v>一般会計</v>
      </c>
      <c r="F34" s="389"/>
      <c r="G34" s="389"/>
      <c r="H34" s="389"/>
      <c r="I34" s="389"/>
      <c r="J34" s="389"/>
      <c r="K34" s="389"/>
      <c r="L34" s="389"/>
      <c r="M34" s="389"/>
      <c r="N34" s="389"/>
      <c r="O34" s="389"/>
      <c r="P34" s="389"/>
      <c r="Q34" s="389"/>
      <c r="R34" s="389"/>
      <c r="S34" s="389"/>
      <c r="T34" s="214"/>
      <c r="U34" s="390">
        <f>IF(W34="","",MAX(C34:D43)+1)</f>
        <v>2</v>
      </c>
      <c r="V34" s="390"/>
      <c r="W34" s="389" t="str">
        <f>IF('各会計、関係団体の財政状況及び健全化判断比率'!B28="","",'各会計、関係団体の財政状況及び健全化判断比率'!B28)</f>
        <v>国民健康保険特別会計</v>
      </c>
      <c r="X34" s="389"/>
      <c r="Y34" s="389"/>
      <c r="Z34" s="389"/>
      <c r="AA34" s="389"/>
      <c r="AB34" s="389"/>
      <c r="AC34" s="389"/>
      <c r="AD34" s="389"/>
      <c r="AE34" s="389"/>
      <c r="AF34" s="389"/>
      <c r="AG34" s="389"/>
      <c r="AH34" s="389"/>
      <c r="AI34" s="389"/>
      <c r="AJ34" s="389"/>
      <c r="AK34" s="389"/>
      <c r="AL34" s="214"/>
      <c r="AM34" s="390" t="str">
        <f>IF(AO34="","",MAX(C34:D43,U34:V43)+1)</f>
        <v/>
      </c>
      <c r="AN34" s="390"/>
      <c r="AO34" s="389"/>
      <c r="AP34" s="389"/>
      <c r="AQ34" s="389"/>
      <c r="AR34" s="389"/>
      <c r="AS34" s="389"/>
      <c r="AT34" s="389"/>
      <c r="AU34" s="389"/>
      <c r="AV34" s="389"/>
      <c r="AW34" s="389"/>
      <c r="AX34" s="389"/>
      <c r="AY34" s="389"/>
      <c r="AZ34" s="389"/>
      <c r="BA34" s="389"/>
      <c r="BB34" s="389"/>
      <c r="BC34" s="389"/>
      <c r="BD34" s="214"/>
      <c r="BE34" s="390" t="str">
        <f>IF(BG34="","",MAX(C34:D43,U34:V43,AM34:AN43)+1)</f>
        <v/>
      </c>
      <c r="BF34" s="390"/>
      <c r="BG34" s="389"/>
      <c r="BH34" s="389"/>
      <c r="BI34" s="389"/>
      <c r="BJ34" s="389"/>
      <c r="BK34" s="389"/>
      <c r="BL34" s="389"/>
      <c r="BM34" s="389"/>
      <c r="BN34" s="389"/>
      <c r="BO34" s="389"/>
      <c r="BP34" s="389"/>
      <c r="BQ34" s="389"/>
      <c r="BR34" s="389"/>
      <c r="BS34" s="389"/>
      <c r="BT34" s="389"/>
      <c r="BU34" s="389"/>
      <c r="BV34" s="214"/>
      <c r="BW34" s="390">
        <f>IF(BY34="","",MAX(C34:D43,U34:V43,AM34:AN43,BE34:BF43)+1)</f>
        <v>5</v>
      </c>
      <c r="BX34" s="390"/>
      <c r="BY34" s="389" t="str">
        <f>IF('各会計、関係団体の財政状況及び健全化判断比率'!B68="","",'各会計、関係団体の財政状況及び健全化判断比率'!B68)</f>
        <v>特別区人事・厚生事務組合</v>
      </c>
      <c r="BZ34" s="389"/>
      <c r="CA34" s="389"/>
      <c r="CB34" s="389"/>
      <c r="CC34" s="389"/>
      <c r="CD34" s="389"/>
      <c r="CE34" s="389"/>
      <c r="CF34" s="389"/>
      <c r="CG34" s="389"/>
      <c r="CH34" s="389"/>
      <c r="CI34" s="389"/>
      <c r="CJ34" s="389"/>
      <c r="CK34" s="389"/>
      <c r="CL34" s="389"/>
      <c r="CM34" s="389"/>
      <c r="CN34" s="214"/>
      <c r="CO34" s="390">
        <f>IF(CQ34="","",MAX(C34:D43,U34:V43,AM34:AN43,BE34:BF43,BW34:BX43)+1)</f>
        <v>10</v>
      </c>
      <c r="CP34" s="390"/>
      <c r="CQ34" s="389" t="str">
        <f>IF('各会計、関係団体の財政状況及び健全化判断比率'!BS7="","",'各会計、関係団体の財政状況及び健全化判断比率'!BS7)</f>
        <v>墨田まちづくり公社</v>
      </c>
      <c r="CR34" s="389"/>
      <c r="CS34" s="389"/>
      <c r="CT34" s="389"/>
      <c r="CU34" s="389"/>
      <c r="CV34" s="389"/>
      <c r="CW34" s="389"/>
      <c r="CX34" s="389"/>
      <c r="CY34" s="389"/>
      <c r="CZ34" s="389"/>
      <c r="DA34" s="389"/>
      <c r="DB34" s="389"/>
      <c r="DC34" s="389"/>
      <c r="DD34" s="389"/>
      <c r="DE34" s="389"/>
      <c r="DF34" s="211"/>
      <c r="DG34" s="391" t="str">
        <f>IF('各会計、関係団体の財政状況及び健全化判断比率'!BR7="","",'各会計、関係団体の財政状況及び健全化判断比率'!BR7)</f>
        <v>〇</v>
      </c>
      <c r="DH34" s="391"/>
      <c r="DI34" s="218"/>
      <c r="DJ34" s="186"/>
      <c r="DK34" s="186"/>
      <c r="DL34" s="186"/>
      <c r="DM34" s="186"/>
      <c r="DN34" s="186"/>
      <c r="DO34" s="186"/>
    </row>
    <row r="35" spans="1:119" ht="32.25" customHeight="1" x14ac:dyDescent="0.2">
      <c r="A35" s="187"/>
      <c r="B35" s="213"/>
      <c r="C35" s="390" t="str">
        <f>IF(E35="","",C34+1)</f>
        <v/>
      </c>
      <c r="D35" s="390"/>
      <c r="E35" s="389" t="str">
        <f>IF('各会計、関係団体の財政状況及び健全化判断比率'!B8="","",'各会計、関係団体の財政状況及び健全化判断比率'!B8)</f>
        <v/>
      </c>
      <c r="F35" s="389"/>
      <c r="G35" s="389"/>
      <c r="H35" s="389"/>
      <c r="I35" s="389"/>
      <c r="J35" s="389"/>
      <c r="K35" s="389"/>
      <c r="L35" s="389"/>
      <c r="M35" s="389"/>
      <c r="N35" s="389"/>
      <c r="O35" s="389"/>
      <c r="P35" s="389"/>
      <c r="Q35" s="389"/>
      <c r="R35" s="389"/>
      <c r="S35" s="389"/>
      <c r="T35" s="214"/>
      <c r="U35" s="390">
        <f>IF(W35="","",U34+1)</f>
        <v>3</v>
      </c>
      <c r="V35" s="390"/>
      <c r="W35" s="389" t="str">
        <f>IF('各会計、関係団体の財政状況及び健全化判断比率'!B29="","",'各会計、関係団体の財政状況及び健全化判断比率'!B29)</f>
        <v>介護保険特別会計</v>
      </c>
      <c r="X35" s="389"/>
      <c r="Y35" s="389"/>
      <c r="Z35" s="389"/>
      <c r="AA35" s="389"/>
      <c r="AB35" s="389"/>
      <c r="AC35" s="389"/>
      <c r="AD35" s="389"/>
      <c r="AE35" s="389"/>
      <c r="AF35" s="389"/>
      <c r="AG35" s="389"/>
      <c r="AH35" s="389"/>
      <c r="AI35" s="389"/>
      <c r="AJ35" s="389"/>
      <c r="AK35" s="389"/>
      <c r="AL35" s="214"/>
      <c r="AM35" s="390" t="str">
        <f t="shared" ref="AM35:AM43" si="0">IF(AO35="","",AM34+1)</f>
        <v/>
      </c>
      <c r="AN35" s="390"/>
      <c r="AO35" s="389"/>
      <c r="AP35" s="389"/>
      <c r="AQ35" s="389"/>
      <c r="AR35" s="389"/>
      <c r="AS35" s="389"/>
      <c r="AT35" s="389"/>
      <c r="AU35" s="389"/>
      <c r="AV35" s="389"/>
      <c r="AW35" s="389"/>
      <c r="AX35" s="389"/>
      <c r="AY35" s="389"/>
      <c r="AZ35" s="389"/>
      <c r="BA35" s="389"/>
      <c r="BB35" s="389"/>
      <c r="BC35" s="389"/>
      <c r="BD35" s="214"/>
      <c r="BE35" s="390" t="str">
        <f t="shared" ref="BE35:BE43" si="1">IF(BG35="","",BE34+1)</f>
        <v/>
      </c>
      <c r="BF35" s="390"/>
      <c r="BG35" s="389"/>
      <c r="BH35" s="389"/>
      <c r="BI35" s="389"/>
      <c r="BJ35" s="389"/>
      <c r="BK35" s="389"/>
      <c r="BL35" s="389"/>
      <c r="BM35" s="389"/>
      <c r="BN35" s="389"/>
      <c r="BO35" s="389"/>
      <c r="BP35" s="389"/>
      <c r="BQ35" s="389"/>
      <c r="BR35" s="389"/>
      <c r="BS35" s="389"/>
      <c r="BT35" s="389"/>
      <c r="BU35" s="389"/>
      <c r="BV35" s="214"/>
      <c r="BW35" s="390">
        <f t="shared" ref="BW35:BW43" si="2">IF(BY35="","",BW34+1)</f>
        <v>6</v>
      </c>
      <c r="BX35" s="390"/>
      <c r="BY35" s="389" t="str">
        <f>IF('各会計、関係団体の財政状況及び健全化判断比率'!B69="","",'各会計、関係団体の財政状況及び健全化判断比率'!B69)</f>
        <v>特別区競馬組合</v>
      </c>
      <c r="BZ35" s="389"/>
      <c r="CA35" s="389"/>
      <c r="CB35" s="389"/>
      <c r="CC35" s="389"/>
      <c r="CD35" s="389"/>
      <c r="CE35" s="389"/>
      <c r="CF35" s="389"/>
      <c r="CG35" s="389"/>
      <c r="CH35" s="389"/>
      <c r="CI35" s="389"/>
      <c r="CJ35" s="389"/>
      <c r="CK35" s="389"/>
      <c r="CL35" s="389"/>
      <c r="CM35" s="389"/>
      <c r="CN35" s="214"/>
      <c r="CO35" s="390">
        <f t="shared" ref="CO35:CO43" si="3">IF(CQ35="","",CO34+1)</f>
        <v>11</v>
      </c>
      <c r="CP35" s="390"/>
      <c r="CQ35" s="389" t="str">
        <f>IF('各会計、関係団体の財政状況及び健全化判断比率'!BS8="","",'各会計、関係団体の財政状況及び健全化判断比率'!BS8)</f>
        <v>墨田区文化振興財団</v>
      </c>
      <c r="CR35" s="389"/>
      <c r="CS35" s="389"/>
      <c r="CT35" s="389"/>
      <c r="CU35" s="389"/>
      <c r="CV35" s="389"/>
      <c r="CW35" s="389"/>
      <c r="CX35" s="389"/>
      <c r="CY35" s="389"/>
      <c r="CZ35" s="389"/>
      <c r="DA35" s="389"/>
      <c r="DB35" s="389"/>
      <c r="DC35" s="389"/>
      <c r="DD35" s="389"/>
      <c r="DE35" s="389"/>
      <c r="DF35" s="211"/>
      <c r="DG35" s="391" t="str">
        <f>IF('各会計、関係団体の財政状況及び健全化判断比率'!BR8="","",'各会計、関係団体の財政状況及び健全化判断比率'!BR8)</f>
        <v/>
      </c>
      <c r="DH35" s="391"/>
      <c r="DI35" s="218"/>
      <c r="DJ35" s="186"/>
      <c r="DK35" s="186"/>
      <c r="DL35" s="186"/>
      <c r="DM35" s="186"/>
      <c r="DN35" s="186"/>
      <c r="DO35" s="186"/>
    </row>
    <row r="36" spans="1:119" ht="32.25" customHeight="1" x14ac:dyDescent="0.2">
      <c r="A36" s="187"/>
      <c r="B36" s="213"/>
      <c r="C36" s="390" t="str">
        <f>IF(E36="","",C35+1)</f>
        <v/>
      </c>
      <c r="D36" s="390"/>
      <c r="E36" s="389" t="str">
        <f>IF('各会計、関係団体の財政状況及び健全化判断比率'!B9="","",'各会計、関係団体の財政状況及び健全化判断比率'!B9)</f>
        <v/>
      </c>
      <c r="F36" s="389"/>
      <c r="G36" s="389"/>
      <c r="H36" s="389"/>
      <c r="I36" s="389"/>
      <c r="J36" s="389"/>
      <c r="K36" s="389"/>
      <c r="L36" s="389"/>
      <c r="M36" s="389"/>
      <c r="N36" s="389"/>
      <c r="O36" s="389"/>
      <c r="P36" s="389"/>
      <c r="Q36" s="389"/>
      <c r="R36" s="389"/>
      <c r="S36" s="389"/>
      <c r="T36" s="214"/>
      <c r="U36" s="390">
        <f t="shared" ref="U36:U43" si="4">IF(W36="","",U35+1)</f>
        <v>4</v>
      </c>
      <c r="V36" s="390"/>
      <c r="W36" s="389" t="str">
        <f>IF('各会計、関係団体の財政状況及び健全化判断比率'!B30="","",'各会計、関係団体の財政状況及び健全化判断比率'!B30)</f>
        <v>後期高齢者医療特別会計</v>
      </c>
      <c r="X36" s="389"/>
      <c r="Y36" s="389"/>
      <c r="Z36" s="389"/>
      <c r="AA36" s="389"/>
      <c r="AB36" s="389"/>
      <c r="AC36" s="389"/>
      <c r="AD36" s="389"/>
      <c r="AE36" s="389"/>
      <c r="AF36" s="389"/>
      <c r="AG36" s="389"/>
      <c r="AH36" s="389"/>
      <c r="AI36" s="389"/>
      <c r="AJ36" s="389"/>
      <c r="AK36" s="389"/>
      <c r="AL36" s="214"/>
      <c r="AM36" s="390" t="str">
        <f t="shared" si="0"/>
        <v/>
      </c>
      <c r="AN36" s="390"/>
      <c r="AO36" s="389"/>
      <c r="AP36" s="389"/>
      <c r="AQ36" s="389"/>
      <c r="AR36" s="389"/>
      <c r="AS36" s="389"/>
      <c r="AT36" s="389"/>
      <c r="AU36" s="389"/>
      <c r="AV36" s="389"/>
      <c r="AW36" s="389"/>
      <c r="AX36" s="389"/>
      <c r="AY36" s="389"/>
      <c r="AZ36" s="389"/>
      <c r="BA36" s="389"/>
      <c r="BB36" s="389"/>
      <c r="BC36" s="389"/>
      <c r="BD36" s="214"/>
      <c r="BE36" s="390" t="str">
        <f t="shared" si="1"/>
        <v/>
      </c>
      <c r="BF36" s="390"/>
      <c r="BG36" s="389"/>
      <c r="BH36" s="389"/>
      <c r="BI36" s="389"/>
      <c r="BJ36" s="389"/>
      <c r="BK36" s="389"/>
      <c r="BL36" s="389"/>
      <c r="BM36" s="389"/>
      <c r="BN36" s="389"/>
      <c r="BO36" s="389"/>
      <c r="BP36" s="389"/>
      <c r="BQ36" s="389"/>
      <c r="BR36" s="389"/>
      <c r="BS36" s="389"/>
      <c r="BT36" s="389"/>
      <c r="BU36" s="389"/>
      <c r="BV36" s="214"/>
      <c r="BW36" s="390">
        <f t="shared" si="2"/>
        <v>7</v>
      </c>
      <c r="BX36" s="390"/>
      <c r="BY36" s="389" t="str">
        <f>IF('各会計、関係団体の財政状況及び健全化判断比率'!B70="","",'各会計、関係団体の財政状況及び健全化判断比率'!B70)</f>
        <v>東京二十三区清掃一部事務組合</v>
      </c>
      <c r="BZ36" s="389"/>
      <c r="CA36" s="389"/>
      <c r="CB36" s="389"/>
      <c r="CC36" s="389"/>
      <c r="CD36" s="389"/>
      <c r="CE36" s="389"/>
      <c r="CF36" s="389"/>
      <c r="CG36" s="389"/>
      <c r="CH36" s="389"/>
      <c r="CI36" s="389"/>
      <c r="CJ36" s="389"/>
      <c r="CK36" s="389"/>
      <c r="CL36" s="389"/>
      <c r="CM36" s="389"/>
      <c r="CN36" s="214"/>
      <c r="CO36" s="390">
        <f t="shared" si="3"/>
        <v>12</v>
      </c>
      <c r="CP36" s="390"/>
      <c r="CQ36" s="389" t="str">
        <f>IF('各会計、関係団体の財政状況及び健全化判断比率'!BS9="","",'各会計、関係団体の財政状況及び健全化判断比率'!BS9)</f>
        <v>アルカタワーズ</v>
      </c>
      <c r="CR36" s="389"/>
      <c r="CS36" s="389"/>
      <c r="CT36" s="389"/>
      <c r="CU36" s="389"/>
      <c r="CV36" s="389"/>
      <c r="CW36" s="389"/>
      <c r="CX36" s="389"/>
      <c r="CY36" s="389"/>
      <c r="CZ36" s="389"/>
      <c r="DA36" s="389"/>
      <c r="DB36" s="389"/>
      <c r="DC36" s="389"/>
      <c r="DD36" s="389"/>
      <c r="DE36" s="389"/>
      <c r="DF36" s="211"/>
      <c r="DG36" s="391" t="str">
        <f>IF('各会計、関係団体の財政状況及び健全化判断比率'!BR9="","",'各会計、関係団体の財政状況及び健全化判断比率'!BR9)</f>
        <v/>
      </c>
      <c r="DH36" s="391"/>
      <c r="DI36" s="218"/>
      <c r="DJ36" s="186"/>
      <c r="DK36" s="186"/>
      <c r="DL36" s="186"/>
      <c r="DM36" s="186"/>
      <c r="DN36" s="186"/>
      <c r="DO36" s="186"/>
    </row>
    <row r="37" spans="1:119" ht="32.25" customHeight="1" x14ac:dyDescent="0.2">
      <c r="A37" s="187"/>
      <c r="B37" s="213"/>
      <c r="C37" s="390" t="str">
        <f>IF(E37="","",C36+1)</f>
        <v/>
      </c>
      <c r="D37" s="390"/>
      <c r="E37" s="389" t="str">
        <f>IF('各会計、関係団体の財政状況及び健全化判断比率'!B10="","",'各会計、関係団体の財政状況及び健全化判断比率'!B10)</f>
        <v/>
      </c>
      <c r="F37" s="389"/>
      <c r="G37" s="389"/>
      <c r="H37" s="389"/>
      <c r="I37" s="389"/>
      <c r="J37" s="389"/>
      <c r="K37" s="389"/>
      <c r="L37" s="389"/>
      <c r="M37" s="389"/>
      <c r="N37" s="389"/>
      <c r="O37" s="389"/>
      <c r="P37" s="389"/>
      <c r="Q37" s="389"/>
      <c r="R37" s="389"/>
      <c r="S37" s="389"/>
      <c r="T37" s="214"/>
      <c r="U37" s="390" t="str">
        <f t="shared" si="4"/>
        <v/>
      </c>
      <c r="V37" s="390"/>
      <c r="W37" s="389"/>
      <c r="X37" s="389"/>
      <c r="Y37" s="389"/>
      <c r="Z37" s="389"/>
      <c r="AA37" s="389"/>
      <c r="AB37" s="389"/>
      <c r="AC37" s="389"/>
      <c r="AD37" s="389"/>
      <c r="AE37" s="389"/>
      <c r="AF37" s="389"/>
      <c r="AG37" s="389"/>
      <c r="AH37" s="389"/>
      <c r="AI37" s="389"/>
      <c r="AJ37" s="389"/>
      <c r="AK37" s="389"/>
      <c r="AL37" s="214"/>
      <c r="AM37" s="390" t="str">
        <f t="shared" si="0"/>
        <v/>
      </c>
      <c r="AN37" s="390"/>
      <c r="AO37" s="389"/>
      <c r="AP37" s="389"/>
      <c r="AQ37" s="389"/>
      <c r="AR37" s="389"/>
      <c r="AS37" s="389"/>
      <c r="AT37" s="389"/>
      <c r="AU37" s="389"/>
      <c r="AV37" s="389"/>
      <c r="AW37" s="389"/>
      <c r="AX37" s="389"/>
      <c r="AY37" s="389"/>
      <c r="AZ37" s="389"/>
      <c r="BA37" s="389"/>
      <c r="BB37" s="389"/>
      <c r="BC37" s="389"/>
      <c r="BD37" s="214"/>
      <c r="BE37" s="390" t="str">
        <f t="shared" si="1"/>
        <v/>
      </c>
      <c r="BF37" s="390"/>
      <c r="BG37" s="389"/>
      <c r="BH37" s="389"/>
      <c r="BI37" s="389"/>
      <c r="BJ37" s="389"/>
      <c r="BK37" s="389"/>
      <c r="BL37" s="389"/>
      <c r="BM37" s="389"/>
      <c r="BN37" s="389"/>
      <c r="BO37" s="389"/>
      <c r="BP37" s="389"/>
      <c r="BQ37" s="389"/>
      <c r="BR37" s="389"/>
      <c r="BS37" s="389"/>
      <c r="BT37" s="389"/>
      <c r="BU37" s="389"/>
      <c r="BV37" s="214"/>
      <c r="BW37" s="390">
        <f t="shared" si="2"/>
        <v>8</v>
      </c>
      <c r="BX37" s="390"/>
      <c r="BY37" s="389" t="str">
        <f>IF('各会計、関係団体の財政状況及び健全化判断比率'!B71="","",'各会計、関係団体の財政状況及び健全化判断比率'!B71)</f>
        <v>東京都後期高齢者医療広域連合（一般会計）</v>
      </c>
      <c r="BZ37" s="389"/>
      <c r="CA37" s="389"/>
      <c r="CB37" s="389"/>
      <c r="CC37" s="389"/>
      <c r="CD37" s="389"/>
      <c r="CE37" s="389"/>
      <c r="CF37" s="389"/>
      <c r="CG37" s="389"/>
      <c r="CH37" s="389"/>
      <c r="CI37" s="389"/>
      <c r="CJ37" s="389"/>
      <c r="CK37" s="389"/>
      <c r="CL37" s="389"/>
      <c r="CM37" s="389"/>
      <c r="CN37" s="214"/>
      <c r="CO37" s="390">
        <f t="shared" si="3"/>
        <v>13</v>
      </c>
      <c r="CP37" s="390"/>
      <c r="CQ37" s="389" t="str">
        <f>IF('各会計、関係団体の財政状況及び健全化判断比率'!BS10="","",'各会計、関係団体の財政状況及び健全化判断比率'!BS10)</f>
        <v>墨田区土地開発公社</v>
      </c>
      <c r="CR37" s="389"/>
      <c r="CS37" s="389"/>
      <c r="CT37" s="389"/>
      <c r="CU37" s="389"/>
      <c r="CV37" s="389"/>
      <c r="CW37" s="389"/>
      <c r="CX37" s="389"/>
      <c r="CY37" s="389"/>
      <c r="CZ37" s="389"/>
      <c r="DA37" s="389"/>
      <c r="DB37" s="389"/>
      <c r="DC37" s="389"/>
      <c r="DD37" s="389"/>
      <c r="DE37" s="389"/>
      <c r="DF37" s="211"/>
      <c r="DG37" s="391" t="str">
        <f>IF('各会計、関係団体の財政状況及び健全化判断比率'!BR10="","",'各会計、関係団体の財政状況及び健全化判断比率'!BR10)</f>
        <v>〇</v>
      </c>
      <c r="DH37" s="391"/>
      <c r="DI37" s="218"/>
      <c r="DJ37" s="186"/>
      <c r="DK37" s="186"/>
      <c r="DL37" s="186"/>
      <c r="DM37" s="186"/>
      <c r="DN37" s="186"/>
      <c r="DO37" s="186"/>
    </row>
    <row r="38" spans="1:119" ht="32.25" customHeight="1" x14ac:dyDescent="0.2">
      <c r="A38" s="187"/>
      <c r="B38" s="213"/>
      <c r="C38" s="390" t="str">
        <f t="shared" ref="C38:C43" si="5">IF(E38="","",C37+1)</f>
        <v/>
      </c>
      <c r="D38" s="390"/>
      <c r="E38" s="389" t="str">
        <f>IF('各会計、関係団体の財政状況及び健全化判断比率'!B11="","",'各会計、関係団体の財政状況及び健全化判断比率'!B11)</f>
        <v/>
      </c>
      <c r="F38" s="389"/>
      <c r="G38" s="389"/>
      <c r="H38" s="389"/>
      <c r="I38" s="389"/>
      <c r="J38" s="389"/>
      <c r="K38" s="389"/>
      <c r="L38" s="389"/>
      <c r="M38" s="389"/>
      <c r="N38" s="389"/>
      <c r="O38" s="389"/>
      <c r="P38" s="389"/>
      <c r="Q38" s="389"/>
      <c r="R38" s="389"/>
      <c r="S38" s="389"/>
      <c r="T38" s="214"/>
      <c r="U38" s="390" t="str">
        <f t="shared" si="4"/>
        <v/>
      </c>
      <c r="V38" s="390"/>
      <c r="W38" s="389"/>
      <c r="X38" s="389"/>
      <c r="Y38" s="389"/>
      <c r="Z38" s="389"/>
      <c r="AA38" s="389"/>
      <c r="AB38" s="389"/>
      <c r="AC38" s="389"/>
      <c r="AD38" s="389"/>
      <c r="AE38" s="389"/>
      <c r="AF38" s="389"/>
      <c r="AG38" s="389"/>
      <c r="AH38" s="389"/>
      <c r="AI38" s="389"/>
      <c r="AJ38" s="389"/>
      <c r="AK38" s="389"/>
      <c r="AL38" s="214"/>
      <c r="AM38" s="390" t="str">
        <f t="shared" si="0"/>
        <v/>
      </c>
      <c r="AN38" s="390"/>
      <c r="AO38" s="389"/>
      <c r="AP38" s="389"/>
      <c r="AQ38" s="389"/>
      <c r="AR38" s="389"/>
      <c r="AS38" s="389"/>
      <c r="AT38" s="389"/>
      <c r="AU38" s="389"/>
      <c r="AV38" s="389"/>
      <c r="AW38" s="389"/>
      <c r="AX38" s="389"/>
      <c r="AY38" s="389"/>
      <c r="AZ38" s="389"/>
      <c r="BA38" s="389"/>
      <c r="BB38" s="389"/>
      <c r="BC38" s="389"/>
      <c r="BD38" s="214"/>
      <c r="BE38" s="390" t="str">
        <f t="shared" si="1"/>
        <v/>
      </c>
      <c r="BF38" s="390"/>
      <c r="BG38" s="389"/>
      <c r="BH38" s="389"/>
      <c r="BI38" s="389"/>
      <c r="BJ38" s="389"/>
      <c r="BK38" s="389"/>
      <c r="BL38" s="389"/>
      <c r="BM38" s="389"/>
      <c r="BN38" s="389"/>
      <c r="BO38" s="389"/>
      <c r="BP38" s="389"/>
      <c r="BQ38" s="389"/>
      <c r="BR38" s="389"/>
      <c r="BS38" s="389"/>
      <c r="BT38" s="389"/>
      <c r="BU38" s="389"/>
      <c r="BV38" s="214"/>
      <c r="BW38" s="390">
        <f t="shared" si="2"/>
        <v>9</v>
      </c>
      <c r="BX38" s="390"/>
      <c r="BY38" s="389" t="str">
        <f>IF('各会計、関係団体の財政状況及び健全化判断比率'!B72="","",'各会計、関係団体の財政状況及び健全化判断比率'!B72)</f>
        <v>東京都後期高齢者医療広域連合（後期高齢者医療特別会計）</v>
      </c>
      <c r="BZ38" s="389"/>
      <c r="CA38" s="389"/>
      <c r="CB38" s="389"/>
      <c r="CC38" s="389"/>
      <c r="CD38" s="389"/>
      <c r="CE38" s="389"/>
      <c r="CF38" s="389"/>
      <c r="CG38" s="389"/>
      <c r="CH38" s="389"/>
      <c r="CI38" s="389"/>
      <c r="CJ38" s="389"/>
      <c r="CK38" s="389"/>
      <c r="CL38" s="389"/>
      <c r="CM38" s="389"/>
      <c r="CN38" s="214"/>
      <c r="CO38" s="390">
        <f t="shared" si="3"/>
        <v>14</v>
      </c>
      <c r="CP38" s="390"/>
      <c r="CQ38" s="389" t="str">
        <f>IF('各会計、関係団体の財政状況及び健全化判断比率'!BS11="","",'各会計、関係団体の財政状況及び健全化判断比率'!BS11)</f>
        <v>国際ファッションセンター</v>
      </c>
      <c r="CR38" s="389"/>
      <c r="CS38" s="389"/>
      <c r="CT38" s="389"/>
      <c r="CU38" s="389"/>
      <c r="CV38" s="389"/>
      <c r="CW38" s="389"/>
      <c r="CX38" s="389"/>
      <c r="CY38" s="389"/>
      <c r="CZ38" s="389"/>
      <c r="DA38" s="389"/>
      <c r="DB38" s="389"/>
      <c r="DC38" s="389"/>
      <c r="DD38" s="389"/>
      <c r="DE38" s="389"/>
      <c r="DF38" s="211"/>
      <c r="DG38" s="391" t="str">
        <f>IF('各会計、関係団体の財政状況及び健全化判断比率'!BR11="","",'各会計、関係団体の財政状況及び健全化判断比率'!BR11)</f>
        <v/>
      </c>
      <c r="DH38" s="391"/>
      <c r="DI38" s="218"/>
      <c r="DJ38" s="186"/>
      <c r="DK38" s="186"/>
      <c r="DL38" s="186"/>
      <c r="DM38" s="186"/>
      <c r="DN38" s="186"/>
      <c r="DO38" s="186"/>
    </row>
    <row r="39" spans="1:119" ht="32.25" customHeight="1" x14ac:dyDescent="0.2">
      <c r="A39" s="187"/>
      <c r="B39" s="213"/>
      <c r="C39" s="390" t="str">
        <f t="shared" si="5"/>
        <v/>
      </c>
      <c r="D39" s="390"/>
      <c r="E39" s="389" t="str">
        <f>IF('各会計、関係団体の財政状況及び健全化判断比率'!B12="","",'各会計、関係団体の財政状況及び健全化判断比率'!B12)</f>
        <v/>
      </c>
      <c r="F39" s="389"/>
      <c r="G39" s="389"/>
      <c r="H39" s="389"/>
      <c r="I39" s="389"/>
      <c r="J39" s="389"/>
      <c r="K39" s="389"/>
      <c r="L39" s="389"/>
      <c r="M39" s="389"/>
      <c r="N39" s="389"/>
      <c r="O39" s="389"/>
      <c r="P39" s="389"/>
      <c r="Q39" s="389"/>
      <c r="R39" s="389"/>
      <c r="S39" s="389"/>
      <c r="T39" s="214"/>
      <c r="U39" s="390" t="str">
        <f t="shared" si="4"/>
        <v/>
      </c>
      <c r="V39" s="390"/>
      <c r="W39" s="389"/>
      <c r="X39" s="389"/>
      <c r="Y39" s="389"/>
      <c r="Z39" s="389"/>
      <c r="AA39" s="389"/>
      <c r="AB39" s="389"/>
      <c r="AC39" s="389"/>
      <c r="AD39" s="389"/>
      <c r="AE39" s="389"/>
      <c r="AF39" s="389"/>
      <c r="AG39" s="389"/>
      <c r="AH39" s="389"/>
      <c r="AI39" s="389"/>
      <c r="AJ39" s="389"/>
      <c r="AK39" s="389"/>
      <c r="AL39" s="214"/>
      <c r="AM39" s="390" t="str">
        <f t="shared" si="0"/>
        <v/>
      </c>
      <c r="AN39" s="390"/>
      <c r="AO39" s="389"/>
      <c r="AP39" s="389"/>
      <c r="AQ39" s="389"/>
      <c r="AR39" s="389"/>
      <c r="AS39" s="389"/>
      <c r="AT39" s="389"/>
      <c r="AU39" s="389"/>
      <c r="AV39" s="389"/>
      <c r="AW39" s="389"/>
      <c r="AX39" s="389"/>
      <c r="AY39" s="389"/>
      <c r="AZ39" s="389"/>
      <c r="BA39" s="389"/>
      <c r="BB39" s="389"/>
      <c r="BC39" s="389"/>
      <c r="BD39" s="214"/>
      <c r="BE39" s="390" t="str">
        <f t="shared" si="1"/>
        <v/>
      </c>
      <c r="BF39" s="390"/>
      <c r="BG39" s="389"/>
      <c r="BH39" s="389"/>
      <c r="BI39" s="389"/>
      <c r="BJ39" s="389"/>
      <c r="BK39" s="389"/>
      <c r="BL39" s="389"/>
      <c r="BM39" s="389"/>
      <c r="BN39" s="389"/>
      <c r="BO39" s="389"/>
      <c r="BP39" s="389"/>
      <c r="BQ39" s="389"/>
      <c r="BR39" s="389"/>
      <c r="BS39" s="389"/>
      <c r="BT39" s="389"/>
      <c r="BU39" s="389"/>
      <c r="BV39" s="214"/>
      <c r="BW39" s="390" t="str">
        <f t="shared" si="2"/>
        <v/>
      </c>
      <c r="BX39" s="390"/>
      <c r="BY39" s="389" t="str">
        <f>IF('各会計、関係団体の財政状況及び健全化判断比率'!B73="","",'各会計、関係団体の財政状況及び健全化判断比率'!B73)</f>
        <v/>
      </c>
      <c r="BZ39" s="389"/>
      <c r="CA39" s="389"/>
      <c r="CB39" s="389"/>
      <c r="CC39" s="389"/>
      <c r="CD39" s="389"/>
      <c r="CE39" s="389"/>
      <c r="CF39" s="389"/>
      <c r="CG39" s="389"/>
      <c r="CH39" s="389"/>
      <c r="CI39" s="389"/>
      <c r="CJ39" s="389"/>
      <c r="CK39" s="389"/>
      <c r="CL39" s="389"/>
      <c r="CM39" s="389"/>
      <c r="CN39" s="214"/>
      <c r="CO39" s="390">
        <f t="shared" si="3"/>
        <v>15</v>
      </c>
      <c r="CP39" s="390"/>
      <c r="CQ39" s="389" t="str">
        <f>IF('各会計、関係団体の財政状況及び健全化判断比率'!BS12="","",'各会計、関係団体の財政状況及び健全化判断比率'!BS12)</f>
        <v>ファッション産業人材育成機構</v>
      </c>
      <c r="CR39" s="389"/>
      <c r="CS39" s="389"/>
      <c r="CT39" s="389"/>
      <c r="CU39" s="389"/>
      <c r="CV39" s="389"/>
      <c r="CW39" s="389"/>
      <c r="CX39" s="389"/>
      <c r="CY39" s="389"/>
      <c r="CZ39" s="389"/>
      <c r="DA39" s="389"/>
      <c r="DB39" s="389"/>
      <c r="DC39" s="389"/>
      <c r="DD39" s="389"/>
      <c r="DE39" s="389"/>
      <c r="DF39" s="211"/>
      <c r="DG39" s="391" t="str">
        <f>IF('各会計、関係団体の財政状況及び健全化判断比率'!BR12="","",'各会計、関係団体の財政状況及び健全化判断比率'!BR12)</f>
        <v/>
      </c>
      <c r="DH39" s="391"/>
      <c r="DI39" s="218"/>
      <c r="DJ39" s="186"/>
      <c r="DK39" s="186"/>
      <c r="DL39" s="186"/>
      <c r="DM39" s="186"/>
      <c r="DN39" s="186"/>
      <c r="DO39" s="186"/>
    </row>
    <row r="40" spans="1:119" ht="32.25" customHeight="1" x14ac:dyDescent="0.2">
      <c r="A40" s="187"/>
      <c r="B40" s="213"/>
      <c r="C40" s="390" t="str">
        <f t="shared" si="5"/>
        <v/>
      </c>
      <c r="D40" s="390"/>
      <c r="E40" s="389" t="str">
        <f>IF('各会計、関係団体の財政状況及び健全化判断比率'!B13="","",'各会計、関係団体の財政状況及び健全化判断比率'!B13)</f>
        <v/>
      </c>
      <c r="F40" s="389"/>
      <c r="G40" s="389"/>
      <c r="H40" s="389"/>
      <c r="I40" s="389"/>
      <c r="J40" s="389"/>
      <c r="K40" s="389"/>
      <c r="L40" s="389"/>
      <c r="M40" s="389"/>
      <c r="N40" s="389"/>
      <c r="O40" s="389"/>
      <c r="P40" s="389"/>
      <c r="Q40" s="389"/>
      <c r="R40" s="389"/>
      <c r="S40" s="389"/>
      <c r="T40" s="214"/>
      <c r="U40" s="390" t="str">
        <f t="shared" si="4"/>
        <v/>
      </c>
      <c r="V40" s="390"/>
      <c r="W40" s="389"/>
      <c r="X40" s="389"/>
      <c r="Y40" s="389"/>
      <c r="Z40" s="389"/>
      <c r="AA40" s="389"/>
      <c r="AB40" s="389"/>
      <c r="AC40" s="389"/>
      <c r="AD40" s="389"/>
      <c r="AE40" s="389"/>
      <c r="AF40" s="389"/>
      <c r="AG40" s="389"/>
      <c r="AH40" s="389"/>
      <c r="AI40" s="389"/>
      <c r="AJ40" s="389"/>
      <c r="AK40" s="389"/>
      <c r="AL40" s="214"/>
      <c r="AM40" s="390" t="str">
        <f t="shared" si="0"/>
        <v/>
      </c>
      <c r="AN40" s="390"/>
      <c r="AO40" s="389"/>
      <c r="AP40" s="389"/>
      <c r="AQ40" s="389"/>
      <c r="AR40" s="389"/>
      <c r="AS40" s="389"/>
      <c r="AT40" s="389"/>
      <c r="AU40" s="389"/>
      <c r="AV40" s="389"/>
      <c r="AW40" s="389"/>
      <c r="AX40" s="389"/>
      <c r="AY40" s="389"/>
      <c r="AZ40" s="389"/>
      <c r="BA40" s="389"/>
      <c r="BB40" s="389"/>
      <c r="BC40" s="389"/>
      <c r="BD40" s="214"/>
      <c r="BE40" s="390" t="str">
        <f t="shared" si="1"/>
        <v/>
      </c>
      <c r="BF40" s="390"/>
      <c r="BG40" s="389"/>
      <c r="BH40" s="389"/>
      <c r="BI40" s="389"/>
      <c r="BJ40" s="389"/>
      <c r="BK40" s="389"/>
      <c r="BL40" s="389"/>
      <c r="BM40" s="389"/>
      <c r="BN40" s="389"/>
      <c r="BO40" s="389"/>
      <c r="BP40" s="389"/>
      <c r="BQ40" s="389"/>
      <c r="BR40" s="389"/>
      <c r="BS40" s="389"/>
      <c r="BT40" s="389"/>
      <c r="BU40" s="389"/>
      <c r="BV40" s="214"/>
      <c r="BW40" s="390" t="str">
        <f t="shared" si="2"/>
        <v/>
      </c>
      <c r="BX40" s="390"/>
      <c r="BY40" s="389" t="str">
        <f>IF('各会計、関係団体の財政状況及び健全化判断比率'!B74="","",'各会計、関係団体の財政状況及び健全化判断比率'!B74)</f>
        <v/>
      </c>
      <c r="BZ40" s="389"/>
      <c r="CA40" s="389"/>
      <c r="CB40" s="389"/>
      <c r="CC40" s="389"/>
      <c r="CD40" s="389"/>
      <c r="CE40" s="389"/>
      <c r="CF40" s="389"/>
      <c r="CG40" s="389"/>
      <c r="CH40" s="389"/>
      <c r="CI40" s="389"/>
      <c r="CJ40" s="389"/>
      <c r="CK40" s="389"/>
      <c r="CL40" s="389"/>
      <c r="CM40" s="389"/>
      <c r="CN40" s="214"/>
      <c r="CO40" s="390" t="str">
        <f t="shared" si="3"/>
        <v/>
      </c>
      <c r="CP40" s="390"/>
      <c r="CQ40" s="389" t="str">
        <f>IF('各会計、関係団体の財政状況及び健全化判断比率'!BS13="","",'各会計、関係団体の財政状況及び健全化判断比率'!BS13)</f>
        <v/>
      </c>
      <c r="CR40" s="389"/>
      <c r="CS40" s="389"/>
      <c r="CT40" s="389"/>
      <c r="CU40" s="389"/>
      <c r="CV40" s="389"/>
      <c r="CW40" s="389"/>
      <c r="CX40" s="389"/>
      <c r="CY40" s="389"/>
      <c r="CZ40" s="389"/>
      <c r="DA40" s="389"/>
      <c r="DB40" s="389"/>
      <c r="DC40" s="389"/>
      <c r="DD40" s="389"/>
      <c r="DE40" s="389"/>
      <c r="DF40" s="211"/>
      <c r="DG40" s="391" t="str">
        <f>IF('各会計、関係団体の財政状況及び健全化判断比率'!BR13="","",'各会計、関係団体の財政状況及び健全化判断比率'!BR13)</f>
        <v/>
      </c>
      <c r="DH40" s="391"/>
      <c r="DI40" s="218"/>
      <c r="DJ40" s="186"/>
      <c r="DK40" s="186"/>
      <c r="DL40" s="186"/>
      <c r="DM40" s="186"/>
      <c r="DN40" s="186"/>
      <c r="DO40" s="186"/>
    </row>
    <row r="41" spans="1:119" ht="32.25" customHeight="1" x14ac:dyDescent="0.2">
      <c r="A41" s="187"/>
      <c r="B41" s="213"/>
      <c r="C41" s="390" t="str">
        <f t="shared" si="5"/>
        <v/>
      </c>
      <c r="D41" s="390"/>
      <c r="E41" s="389" t="str">
        <f>IF('各会計、関係団体の財政状況及び健全化判断比率'!B14="","",'各会計、関係団体の財政状況及び健全化判断比率'!B14)</f>
        <v/>
      </c>
      <c r="F41" s="389"/>
      <c r="G41" s="389"/>
      <c r="H41" s="389"/>
      <c r="I41" s="389"/>
      <c r="J41" s="389"/>
      <c r="K41" s="389"/>
      <c r="L41" s="389"/>
      <c r="M41" s="389"/>
      <c r="N41" s="389"/>
      <c r="O41" s="389"/>
      <c r="P41" s="389"/>
      <c r="Q41" s="389"/>
      <c r="R41" s="389"/>
      <c r="S41" s="389"/>
      <c r="T41" s="214"/>
      <c r="U41" s="390" t="str">
        <f t="shared" si="4"/>
        <v/>
      </c>
      <c r="V41" s="390"/>
      <c r="W41" s="389"/>
      <c r="X41" s="389"/>
      <c r="Y41" s="389"/>
      <c r="Z41" s="389"/>
      <c r="AA41" s="389"/>
      <c r="AB41" s="389"/>
      <c r="AC41" s="389"/>
      <c r="AD41" s="389"/>
      <c r="AE41" s="389"/>
      <c r="AF41" s="389"/>
      <c r="AG41" s="389"/>
      <c r="AH41" s="389"/>
      <c r="AI41" s="389"/>
      <c r="AJ41" s="389"/>
      <c r="AK41" s="389"/>
      <c r="AL41" s="214"/>
      <c r="AM41" s="390" t="str">
        <f t="shared" si="0"/>
        <v/>
      </c>
      <c r="AN41" s="390"/>
      <c r="AO41" s="389"/>
      <c r="AP41" s="389"/>
      <c r="AQ41" s="389"/>
      <c r="AR41" s="389"/>
      <c r="AS41" s="389"/>
      <c r="AT41" s="389"/>
      <c r="AU41" s="389"/>
      <c r="AV41" s="389"/>
      <c r="AW41" s="389"/>
      <c r="AX41" s="389"/>
      <c r="AY41" s="389"/>
      <c r="AZ41" s="389"/>
      <c r="BA41" s="389"/>
      <c r="BB41" s="389"/>
      <c r="BC41" s="389"/>
      <c r="BD41" s="214"/>
      <c r="BE41" s="390" t="str">
        <f t="shared" si="1"/>
        <v/>
      </c>
      <c r="BF41" s="390"/>
      <c r="BG41" s="389"/>
      <c r="BH41" s="389"/>
      <c r="BI41" s="389"/>
      <c r="BJ41" s="389"/>
      <c r="BK41" s="389"/>
      <c r="BL41" s="389"/>
      <c r="BM41" s="389"/>
      <c r="BN41" s="389"/>
      <c r="BO41" s="389"/>
      <c r="BP41" s="389"/>
      <c r="BQ41" s="389"/>
      <c r="BR41" s="389"/>
      <c r="BS41" s="389"/>
      <c r="BT41" s="389"/>
      <c r="BU41" s="389"/>
      <c r="BV41" s="214"/>
      <c r="BW41" s="390" t="str">
        <f t="shared" si="2"/>
        <v/>
      </c>
      <c r="BX41" s="390"/>
      <c r="BY41" s="389" t="str">
        <f>IF('各会計、関係団体の財政状況及び健全化判断比率'!B75="","",'各会計、関係団体の財政状況及び健全化判断比率'!B75)</f>
        <v/>
      </c>
      <c r="BZ41" s="389"/>
      <c r="CA41" s="389"/>
      <c r="CB41" s="389"/>
      <c r="CC41" s="389"/>
      <c r="CD41" s="389"/>
      <c r="CE41" s="389"/>
      <c r="CF41" s="389"/>
      <c r="CG41" s="389"/>
      <c r="CH41" s="389"/>
      <c r="CI41" s="389"/>
      <c r="CJ41" s="389"/>
      <c r="CK41" s="389"/>
      <c r="CL41" s="389"/>
      <c r="CM41" s="389"/>
      <c r="CN41" s="214"/>
      <c r="CO41" s="390" t="str">
        <f t="shared" si="3"/>
        <v/>
      </c>
      <c r="CP41" s="390"/>
      <c r="CQ41" s="389" t="str">
        <f>IF('各会計、関係団体の財政状況及び健全化判断比率'!BS14="","",'各会計、関係団体の財政状況及び健全化判断比率'!BS14)</f>
        <v/>
      </c>
      <c r="CR41" s="389"/>
      <c r="CS41" s="389"/>
      <c r="CT41" s="389"/>
      <c r="CU41" s="389"/>
      <c r="CV41" s="389"/>
      <c r="CW41" s="389"/>
      <c r="CX41" s="389"/>
      <c r="CY41" s="389"/>
      <c r="CZ41" s="389"/>
      <c r="DA41" s="389"/>
      <c r="DB41" s="389"/>
      <c r="DC41" s="389"/>
      <c r="DD41" s="389"/>
      <c r="DE41" s="389"/>
      <c r="DF41" s="211"/>
      <c r="DG41" s="391" t="str">
        <f>IF('各会計、関係団体の財政状況及び健全化判断比率'!BR14="","",'各会計、関係団体の財政状況及び健全化判断比率'!BR14)</f>
        <v/>
      </c>
      <c r="DH41" s="391"/>
      <c r="DI41" s="218"/>
      <c r="DJ41" s="186"/>
      <c r="DK41" s="186"/>
      <c r="DL41" s="186"/>
      <c r="DM41" s="186"/>
      <c r="DN41" s="186"/>
      <c r="DO41" s="186"/>
    </row>
    <row r="42" spans="1:119" ht="32.25" customHeight="1" x14ac:dyDescent="0.2">
      <c r="A42" s="186"/>
      <c r="B42" s="213"/>
      <c r="C42" s="390" t="str">
        <f t="shared" si="5"/>
        <v/>
      </c>
      <c r="D42" s="390"/>
      <c r="E42" s="389" t="str">
        <f>IF('各会計、関係団体の財政状況及び健全化判断比率'!B15="","",'各会計、関係団体の財政状況及び健全化判断比率'!B15)</f>
        <v/>
      </c>
      <c r="F42" s="389"/>
      <c r="G42" s="389"/>
      <c r="H42" s="389"/>
      <c r="I42" s="389"/>
      <c r="J42" s="389"/>
      <c r="K42" s="389"/>
      <c r="L42" s="389"/>
      <c r="M42" s="389"/>
      <c r="N42" s="389"/>
      <c r="O42" s="389"/>
      <c r="P42" s="389"/>
      <c r="Q42" s="389"/>
      <c r="R42" s="389"/>
      <c r="S42" s="389"/>
      <c r="T42" s="214"/>
      <c r="U42" s="390" t="str">
        <f t="shared" si="4"/>
        <v/>
      </c>
      <c r="V42" s="390"/>
      <c r="W42" s="389"/>
      <c r="X42" s="389"/>
      <c r="Y42" s="389"/>
      <c r="Z42" s="389"/>
      <c r="AA42" s="389"/>
      <c r="AB42" s="389"/>
      <c r="AC42" s="389"/>
      <c r="AD42" s="389"/>
      <c r="AE42" s="389"/>
      <c r="AF42" s="389"/>
      <c r="AG42" s="389"/>
      <c r="AH42" s="389"/>
      <c r="AI42" s="389"/>
      <c r="AJ42" s="389"/>
      <c r="AK42" s="389"/>
      <c r="AL42" s="214"/>
      <c r="AM42" s="390" t="str">
        <f t="shared" si="0"/>
        <v/>
      </c>
      <c r="AN42" s="390"/>
      <c r="AO42" s="389"/>
      <c r="AP42" s="389"/>
      <c r="AQ42" s="389"/>
      <c r="AR42" s="389"/>
      <c r="AS42" s="389"/>
      <c r="AT42" s="389"/>
      <c r="AU42" s="389"/>
      <c r="AV42" s="389"/>
      <c r="AW42" s="389"/>
      <c r="AX42" s="389"/>
      <c r="AY42" s="389"/>
      <c r="AZ42" s="389"/>
      <c r="BA42" s="389"/>
      <c r="BB42" s="389"/>
      <c r="BC42" s="389"/>
      <c r="BD42" s="214"/>
      <c r="BE42" s="390" t="str">
        <f t="shared" si="1"/>
        <v/>
      </c>
      <c r="BF42" s="390"/>
      <c r="BG42" s="389"/>
      <c r="BH42" s="389"/>
      <c r="BI42" s="389"/>
      <c r="BJ42" s="389"/>
      <c r="BK42" s="389"/>
      <c r="BL42" s="389"/>
      <c r="BM42" s="389"/>
      <c r="BN42" s="389"/>
      <c r="BO42" s="389"/>
      <c r="BP42" s="389"/>
      <c r="BQ42" s="389"/>
      <c r="BR42" s="389"/>
      <c r="BS42" s="389"/>
      <c r="BT42" s="389"/>
      <c r="BU42" s="389"/>
      <c r="BV42" s="214"/>
      <c r="BW42" s="390" t="str">
        <f t="shared" si="2"/>
        <v/>
      </c>
      <c r="BX42" s="390"/>
      <c r="BY42" s="389" t="str">
        <f>IF('各会計、関係団体の財政状況及び健全化判断比率'!B76="","",'各会計、関係団体の財政状況及び健全化判断比率'!B76)</f>
        <v/>
      </c>
      <c r="BZ42" s="389"/>
      <c r="CA42" s="389"/>
      <c r="CB42" s="389"/>
      <c r="CC42" s="389"/>
      <c r="CD42" s="389"/>
      <c r="CE42" s="389"/>
      <c r="CF42" s="389"/>
      <c r="CG42" s="389"/>
      <c r="CH42" s="389"/>
      <c r="CI42" s="389"/>
      <c r="CJ42" s="389"/>
      <c r="CK42" s="389"/>
      <c r="CL42" s="389"/>
      <c r="CM42" s="389"/>
      <c r="CN42" s="214"/>
      <c r="CO42" s="390" t="str">
        <f t="shared" si="3"/>
        <v/>
      </c>
      <c r="CP42" s="390"/>
      <c r="CQ42" s="389" t="str">
        <f>IF('各会計、関係団体の財政状況及び健全化判断比率'!BS15="","",'各会計、関係団体の財政状況及び健全化判断比率'!BS15)</f>
        <v/>
      </c>
      <c r="CR42" s="389"/>
      <c r="CS42" s="389"/>
      <c r="CT42" s="389"/>
      <c r="CU42" s="389"/>
      <c r="CV42" s="389"/>
      <c r="CW42" s="389"/>
      <c r="CX42" s="389"/>
      <c r="CY42" s="389"/>
      <c r="CZ42" s="389"/>
      <c r="DA42" s="389"/>
      <c r="DB42" s="389"/>
      <c r="DC42" s="389"/>
      <c r="DD42" s="389"/>
      <c r="DE42" s="389"/>
      <c r="DF42" s="211"/>
      <c r="DG42" s="391" t="str">
        <f>IF('各会計、関係団体の財政状況及び健全化判断比率'!BR15="","",'各会計、関係団体の財政状況及び健全化判断比率'!BR15)</f>
        <v/>
      </c>
      <c r="DH42" s="391"/>
      <c r="DI42" s="218"/>
      <c r="DJ42" s="186"/>
      <c r="DK42" s="186"/>
      <c r="DL42" s="186"/>
      <c r="DM42" s="186"/>
      <c r="DN42" s="186"/>
      <c r="DO42" s="186"/>
    </row>
    <row r="43" spans="1:119" ht="32.25" customHeight="1" x14ac:dyDescent="0.2">
      <c r="A43" s="186"/>
      <c r="B43" s="213"/>
      <c r="C43" s="390" t="str">
        <f t="shared" si="5"/>
        <v/>
      </c>
      <c r="D43" s="390"/>
      <c r="E43" s="389" t="str">
        <f>IF('各会計、関係団体の財政状況及び健全化判断比率'!B16="","",'各会計、関係団体の財政状況及び健全化判断比率'!B16)</f>
        <v/>
      </c>
      <c r="F43" s="389"/>
      <c r="G43" s="389"/>
      <c r="H43" s="389"/>
      <c r="I43" s="389"/>
      <c r="J43" s="389"/>
      <c r="K43" s="389"/>
      <c r="L43" s="389"/>
      <c r="M43" s="389"/>
      <c r="N43" s="389"/>
      <c r="O43" s="389"/>
      <c r="P43" s="389"/>
      <c r="Q43" s="389"/>
      <c r="R43" s="389"/>
      <c r="S43" s="389"/>
      <c r="T43" s="214"/>
      <c r="U43" s="390" t="str">
        <f t="shared" si="4"/>
        <v/>
      </c>
      <c r="V43" s="390"/>
      <c r="W43" s="389"/>
      <c r="X43" s="389"/>
      <c r="Y43" s="389"/>
      <c r="Z43" s="389"/>
      <c r="AA43" s="389"/>
      <c r="AB43" s="389"/>
      <c r="AC43" s="389"/>
      <c r="AD43" s="389"/>
      <c r="AE43" s="389"/>
      <c r="AF43" s="389"/>
      <c r="AG43" s="389"/>
      <c r="AH43" s="389"/>
      <c r="AI43" s="389"/>
      <c r="AJ43" s="389"/>
      <c r="AK43" s="389"/>
      <c r="AL43" s="214"/>
      <c r="AM43" s="390" t="str">
        <f t="shared" si="0"/>
        <v/>
      </c>
      <c r="AN43" s="390"/>
      <c r="AO43" s="389"/>
      <c r="AP43" s="389"/>
      <c r="AQ43" s="389"/>
      <c r="AR43" s="389"/>
      <c r="AS43" s="389"/>
      <c r="AT43" s="389"/>
      <c r="AU43" s="389"/>
      <c r="AV43" s="389"/>
      <c r="AW43" s="389"/>
      <c r="AX43" s="389"/>
      <c r="AY43" s="389"/>
      <c r="AZ43" s="389"/>
      <c r="BA43" s="389"/>
      <c r="BB43" s="389"/>
      <c r="BC43" s="389"/>
      <c r="BD43" s="214"/>
      <c r="BE43" s="390" t="str">
        <f t="shared" si="1"/>
        <v/>
      </c>
      <c r="BF43" s="390"/>
      <c r="BG43" s="389"/>
      <c r="BH43" s="389"/>
      <c r="BI43" s="389"/>
      <c r="BJ43" s="389"/>
      <c r="BK43" s="389"/>
      <c r="BL43" s="389"/>
      <c r="BM43" s="389"/>
      <c r="BN43" s="389"/>
      <c r="BO43" s="389"/>
      <c r="BP43" s="389"/>
      <c r="BQ43" s="389"/>
      <c r="BR43" s="389"/>
      <c r="BS43" s="389"/>
      <c r="BT43" s="389"/>
      <c r="BU43" s="389"/>
      <c r="BV43" s="214"/>
      <c r="BW43" s="390" t="str">
        <f t="shared" si="2"/>
        <v/>
      </c>
      <c r="BX43" s="390"/>
      <c r="BY43" s="389" t="str">
        <f>IF('各会計、関係団体の財政状況及び健全化判断比率'!B77="","",'各会計、関係団体の財政状況及び健全化判断比率'!B77)</f>
        <v/>
      </c>
      <c r="BZ43" s="389"/>
      <c r="CA43" s="389"/>
      <c r="CB43" s="389"/>
      <c r="CC43" s="389"/>
      <c r="CD43" s="389"/>
      <c r="CE43" s="389"/>
      <c r="CF43" s="389"/>
      <c r="CG43" s="389"/>
      <c r="CH43" s="389"/>
      <c r="CI43" s="389"/>
      <c r="CJ43" s="389"/>
      <c r="CK43" s="389"/>
      <c r="CL43" s="389"/>
      <c r="CM43" s="389"/>
      <c r="CN43" s="214"/>
      <c r="CO43" s="390" t="str">
        <f t="shared" si="3"/>
        <v/>
      </c>
      <c r="CP43" s="390"/>
      <c r="CQ43" s="389" t="str">
        <f>IF('各会計、関係団体の財政状況及び健全化判断比率'!BS16="","",'各会計、関係団体の財政状況及び健全化判断比率'!BS16)</f>
        <v/>
      </c>
      <c r="CR43" s="389"/>
      <c r="CS43" s="389"/>
      <c r="CT43" s="389"/>
      <c r="CU43" s="389"/>
      <c r="CV43" s="389"/>
      <c r="CW43" s="389"/>
      <c r="CX43" s="389"/>
      <c r="CY43" s="389"/>
      <c r="CZ43" s="389"/>
      <c r="DA43" s="389"/>
      <c r="DB43" s="389"/>
      <c r="DC43" s="389"/>
      <c r="DD43" s="389"/>
      <c r="DE43" s="389"/>
      <c r="DF43" s="211"/>
      <c r="DG43" s="391" t="str">
        <f>IF('各会計、関係団体の財政状況及び健全化判断比率'!BR16="","",'各会計、関係団体の財政状況及び健全化判断比率'!BR16)</f>
        <v/>
      </c>
      <c r="DH43" s="391"/>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ClgWqD9nRmJRUV5n4m24lJARkp/rS6gyXVzZZrgX5epS06deLVdFg8jVharNOV76Y6cHe1hH9YGHeliwOHnX4w==" saltValue="ZP8mCqZ2uR+qe17hxcNZ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S21" sqref="BS21:CB21"/>
    </sheetView>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2" t="s">
        <v>212</v>
      </c>
      <c r="DI1" s="763"/>
      <c r="DJ1" s="763"/>
      <c r="DK1" s="763"/>
      <c r="DL1" s="763"/>
      <c r="DM1" s="763"/>
      <c r="DN1" s="764"/>
      <c r="DO1" s="226"/>
      <c r="DP1" s="762" t="s">
        <v>213</v>
      </c>
      <c r="DQ1" s="763"/>
      <c r="DR1" s="763"/>
      <c r="DS1" s="763"/>
      <c r="DT1" s="763"/>
      <c r="DU1" s="763"/>
      <c r="DV1" s="763"/>
      <c r="DW1" s="763"/>
      <c r="DX1" s="763"/>
      <c r="DY1" s="763"/>
      <c r="DZ1" s="763"/>
      <c r="EA1" s="763"/>
      <c r="EB1" s="763"/>
      <c r="EC1" s="764"/>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4" t="s">
        <v>215</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4" t="s">
        <v>216</v>
      </c>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6"/>
      <c r="CD3" s="747" t="s">
        <v>217</v>
      </c>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9"/>
    </row>
    <row r="4" spans="2:143" ht="11.25" customHeight="1" x14ac:dyDescent="0.2">
      <c r="B4" s="704" t="s">
        <v>1</v>
      </c>
      <c r="C4" s="705"/>
      <c r="D4" s="705"/>
      <c r="E4" s="705"/>
      <c r="F4" s="705"/>
      <c r="G4" s="705"/>
      <c r="H4" s="705"/>
      <c r="I4" s="705"/>
      <c r="J4" s="705"/>
      <c r="K4" s="705"/>
      <c r="L4" s="705"/>
      <c r="M4" s="705"/>
      <c r="N4" s="705"/>
      <c r="O4" s="705"/>
      <c r="P4" s="705"/>
      <c r="Q4" s="706"/>
      <c r="R4" s="704" t="s">
        <v>218</v>
      </c>
      <c r="S4" s="705"/>
      <c r="T4" s="705"/>
      <c r="U4" s="705"/>
      <c r="V4" s="705"/>
      <c r="W4" s="705"/>
      <c r="X4" s="705"/>
      <c r="Y4" s="706"/>
      <c r="Z4" s="704" t="s">
        <v>219</v>
      </c>
      <c r="AA4" s="705"/>
      <c r="AB4" s="705"/>
      <c r="AC4" s="706"/>
      <c r="AD4" s="704" t="s">
        <v>220</v>
      </c>
      <c r="AE4" s="705"/>
      <c r="AF4" s="705"/>
      <c r="AG4" s="705"/>
      <c r="AH4" s="705"/>
      <c r="AI4" s="705"/>
      <c r="AJ4" s="705"/>
      <c r="AK4" s="706"/>
      <c r="AL4" s="704" t="s">
        <v>219</v>
      </c>
      <c r="AM4" s="705"/>
      <c r="AN4" s="705"/>
      <c r="AO4" s="706"/>
      <c r="AP4" s="765" t="s">
        <v>221</v>
      </c>
      <c r="AQ4" s="765"/>
      <c r="AR4" s="765"/>
      <c r="AS4" s="765"/>
      <c r="AT4" s="765"/>
      <c r="AU4" s="765"/>
      <c r="AV4" s="765"/>
      <c r="AW4" s="765"/>
      <c r="AX4" s="765"/>
      <c r="AY4" s="765"/>
      <c r="AZ4" s="765"/>
      <c r="BA4" s="765"/>
      <c r="BB4" s="765"/>
      <c r="BC4" s="765"/>
      <c r="BD4" s="765"/>
      <c r="BE4" s="765"/>
      <c r="BF4" s="765"/>
      <c r="BG4" s="765" t="s">
        <v>222</v>
      </c>
      <c r="BH4" s="765"/>
      <c r="BI4" s="765"/>
      <c r="BJ4" s="765"/>
      <c r="BK4" s="765"/>
      <c r="BL4" s="765"/>
      <c r="BM4" s="765"/>
      <c r="BN4" s="765"/>
      <c r="BO4" s="765" t="s">
        <v>219</v>
      </c>
      <c r="BP4" s="765"/>
      <c r="BQ4" s="765"/>
      <c r="BR4" s="765"/>
      <c r="BS4" s="765" t="s">
        <v>223</v>
      </c>
      <c r="BT4" s="765"/>
      <c r="BU4" s="765"/>
      <c r="BV4" s="765"/>
      <c r="BW4" s="765"/>
      <c r="BX4" s="765"/>
      <c r="BY4" s="765"/>
      <c r="BZ4" s="765"/>
      <c r="CA4" s="765"/>
      <c r="CB4" s="765"/>
      <c r="CD4" s="747" t="s">
        <v>224</v>
      </c>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748"/>
      <c r="EB4" s="748"/>
      <c r="EC4" s="749"/>
    </row>
    <row r="5" spans="2:143" s="230" customFormat="1" ht="11.25" customHeight="1" x14ac:dyDescent="0.2">
      <c r="B5" s="709" t="s">
        <v>225</v>
      </c>
      <c r="C5" s="710"/>
      <c r="D5" s="710"/>
      <c r="E5" s="710"/>
      <c r="F5" s="710"/>
      <c r="G5" s="710"/>
      <c r="H5" s="710"/>
      <c r="I5" s="710"/>
      <c r="J5" s="710"/>
      <c r="K5" s="710"/>
      <c r="L5" s="710"/>
      <c r="M5" s="710"/>
      <c r="N5" s="710"/>
      <c r="O5" s="710"/>
      <c r="P5" s="710"/>
      <c r="Q5" s="711"/>
      <c r="R5" s="698">
        <v>26488205</v>
      </c>
      <c r="S5" s="699"/>
      <c r="T5" s="699"/>
      <c r="U5" s="699"/>
      <c r="V5" s="699"/>
      <c r="W5" s="699"/>
      <c r="X5" s="699"/>
      <c r="Y5" s="742"/>
      <c r="Z5" s="760">
        <v>16.600000000000001</v>
      </c>
      <c r="AA5" s="760"/>
      <c r="AB5" s="760"/>
      <c r="AC5" s="760"/>
      <c r="AD5" s="761">
        <v>26488205</v>
      </c>
      <c r="AE5" s="761"/>
      <c r="AF5" s="761"/>
      <c r="AG5" s="761"/>
      <c r="AH5" s="761"/>
      <c r="AI5" s="761"/>
      <c r="AJ5" s="761"/>
      <c r="AK5" s="761"/>
      <c r="AL5" s="743">
        <v>36.1</v>
      </c>
      <c r="AM5" s="714"/>
      <c r="AN5" s="714"/>
      <c r="AO5" s="744"/>
      <c r="AP5" s="709" t="s">
        <v>226</v>
      </c>
      <c r="AQ5" s="710"/>
      <c r="AR5" s="710"/>
      <c r="AS5" s="710"/>
      <c r="AT5" s="710"/>
      <c r="AU5" s="710"/>
      <c r="AV5" s="710"/>
      <c r="AW5" s="710"/>
      <c r="AX5" s="710"/>
      <c r="AY5" s="710"/>
      <c r="AZ5" s="710"/>
      <c r="BA5" s="710"/>
      <c r="BB5" s="710"/>
      <c r="BC5" s="710"/>
      <c r="BD5" s="710"/>
      <c r="BE5" s="710"/>
      <c r="BF5" s="711"/>
      <c r="BG5" s="643">
        <v>26478996</v>
      </c>
      <c r="BH5" s="644"/>
      <c r="BI5" s="644"/>
      <c r="BJ5" s="644"/>
      <c r="BK5" s="644"/>
      <c r="BL5" s="644"/>
      <c r="BM5" s="644"/>
      <c r="BN5" s="645"/>
      <c r="BO5" s="676">
        <v>100</v>
      </c>
      <c r="BP5" s="676"/>
      <c r="BQ5" s="676"/>
      <c r="BR5" s="676"/>
      <c r="BS5" s="677" t="s">
        <v>135</v>
      </c>
      <c r="BT5" s="677"/>
      <c r="BU5" s="677"/>
      <c r="BV5" s="677"/>
      <c r="BW5" s="677"/>
      <c r="BX5" s="677"/>
      <c r="BY5" s="677"/>
      <c r="BZ5" s="677"/>
      <c r="CA5" s="677"/>
      <c r="CB5" s="740"/>
      <c r="CD5" s="747" t="s">
        <v>221</v>
      </c>
      <c r="CE5" s="748"/>
      <c r="CF5" s="748"/>
      <c r="CG5" s="748"/>
      <c r="CH5" s="748"/>
      <c r="CI5" s="748"/>
      <c r="CJ5" s="748"/>
      <c r="CK5" s="748"/>
      <c r="CL5" s="748"/>
      <c r="CM5" s="748"/>
      <c r="CN5" s="748"/>
      <c r="CO5" s="748"/>
      <c r="CP5" s="748"/>
      <c r="CQ5" s="749"/>
      <c r="CR5" s="747" t="s">
        <v>227</v>
      </c>
      <c r="CS5" s="748"/>
      <c r="CT5" s="748"/>
      <c r="CU5" s="748"/>
      <c r="CV5" s="748"/>
      <c r="CW5" s="748"/>
      <c r="CX5" s="748"/>
      <c r="CY5" s="749"/>
      <c r="CZ5" s="747" t="s">
        <v>219</v>
      </c>
      <c r="DA5" s="748"/>
      <c r="DB5" s="748"/>
      <c r="DC5" s="749"/>
      <c r="DD5" s="747" t="s">
        <v>228</v>
      </c>
      <c r="DE5" s="748"/>
      <c r="DF5" s="748"/>
      <c r="DG5" s="748"/>
      <c r="DH5" s="748"/>
      <c r="DI5" s="748"/>
      <c r="DJ5" s="748"/>
      <c r="DK5" s="748"/>
      <c r="DL5" s="748"/>
      <c r="DM5" s="748"/>
      <c r="DN5" s="748"/>
      <c r="DO5" s="748"/>
      <c r="DP5" s="749"/>
      <c r="DQ5" s="747" t="s">
        <v>229</v>
      </c>
      <c r="DR5" s="748"/>
      <c r="DS5" s="748"/>
      <c r="DT5" s="748"/>
      <c r="DU5" s="748"/>
      <c r="DV5" s="748"/>
      <c r="DW5" s="748"/>
      <c r="DX5" s="748"/>
      <c r="DY5" s="748"/>
      <c r="DZ5" s="748"/>
      <c r="EA5" s="748"/>
      <c r="EB5" s="748"/>
      <c r="EC5" s="749"/>
    </row>
    <row r="6" spans="2:143" ht="11.25" customHeight="1" x14ac:dyDescent="0.2">
      <c r="B6" s="640" t="s">
        <v>230</v>
      </c>
      <c r="C6" s="641"/>
      <c r="D6" s="641"/>
      <c r="E6" s="641"/>
      <c r="F6" s="641"/>
      <c r="G6" s="641"/>
      <c r="H6" s="641"/>
      <c r="I6" s="641"/>
      <c r="J6" s="641"/>
      <c r="K6" s="641"/>
      <c r="L6" s="641"/>
      <c r="M6" s="641"/>
      <c r="N6" s="641"/>
      <c r="O6" s="641"/>
      <c r="P6" s="641"/>
      <c r="Q6" s="642"/>
      <c r="R6" s="643">
        <v>371558</v>
      </c>
      <c r="S6" s="644"/>
      <c r="T6" s="644"/>
      <c r="U6" s="644"/>
      <c r="V6" s="644"/>
      <c r="W6" s="644"/>
      <c r="X6" s="644"/>
      <c r="Y6" s="645"/>
      <c r="Z6" s="676">
        <v>0.2</v>
      </c>
      <c r="AA6" s="676"/>
      <c r="AB6" s="676"/>
      <c r="AC6" s="676"/>
      <c r="AD6" s="677">
        <v>371558</v>
      </c>
      <c r="AE6" s="677"/>
      <c r="AF6" s="677"/>
      <c r="AG6" s="677"/>
      <c r="AH6" s="677"/>
      <c r="AI6" s="677"/>
      <c r="AJ6" s="677"/>
      <c r="AK6" s="677"/>
      <c r="AL6" s="646">
        <v>0.5</v>
      </c>
      <c r="AM6" s="647"/>
      <c r="AN6" s="647"/>
      <c r="AO6" s="678"/>
      <c r="AP6" s="640" t="s">
        <v>231</v>
      </c>
      <c r="AQ6" s="641"/>
      <c r="AR6" s="641"/>
      <c r="AS6" s="641"/>
      <c r="AT6" s="641"/>
      <c r="AU6" s="641"/>
      <c r="AV6" s="641"/>
      <c r="AW6" s="641"/>
      <c r="AX6" s="641"/>
      <c r="AY6" s="641"/>
      <c r="AZ6" s="641"/>
      <c r="BA6" s="641"/>
      <c r="BB6" s="641"/>
      <c r="BC6" s="641"/>
      <c r="BD6" s="641"/>
      <c r="BE6" s="641"/>
      <c r="BF6" s="642"/>
      <c r="BG6" s="643">
        <v>26478996</v>
      </c>
      <c r="BH6" s="644"/>
      <c r="BI6" s="644"/>
      <c r="BJ6" s="644"/>
      <c r="BK6" s="644"/>
      <c r="BL6" s="644"/>
      <c r="BM6" s="644"/>
      <c r="BN6" s="645"/>
      <c r="BO6" s="676">
        <v>100</v>
      </c>
      <c r="BP6" s="676"/>
      <c r="BQ6" s="676"/>
      <c r="BR6" s="676"/>
      <c r="BS6" s="677" t="s">
        <v>135</v>
      </c>
      <c r="BT6" s="677"/>
      <c r="BU6" s="677"/>
      <c r="BV6" s="677"/>
      <c r="BW6" s="677"/>
      <c r="BX6" s="677"/>
      <c r="BY6" s="677"/>
      <c r="BZ6" s="677"/>
      <c r="CA6" s="677"/>
      <c r="CB6" s="740"/>
      <c r="CD6" s="701" t="s">
        <v>232</v>
      </c>
      <c r="CE6" s="702"/>
      <c r="CF6" s="702"/>
      <c r="CG6" s="702"/>
      <c r="CH6" s="702"/>
      <c r="CI6" s="702"/>
      <c r="CJ6" s="702"/>
      <c r="CK6" s="702"/>
      <c r="CL6" s="702"/>
      <c r="CM6" s="702"/>
      <c r="CN6" s="702"/>
      <c r="CO6" s="702"/>
      <c r="CP6" s="702"/>
      <c r="CQ6" s="703"/>
      <c r="CR6" s="643">
        <v>640788</v>
      </c>
      <c r="CS6" s="644"/>
      <c r="CT6" s="644"/>
      <c r="CU6" s="644"/>
      <c r="CV6" s="644"/>
      <c r="CW6" s="644"/>
      <c r="CX6" s="644"/>
      <c r="CY6" s="645"/>
      <c r="CZ6" s="743">
        <v>0.4</v>
      </c>
      <c r="DA6" s="714"/>
      <c r="DB6" s="714"/>
      <c r="DC6" s="746"/>
      <c r="DD6" s="649" t="s">
        <v>233</v>
      </c>
      <c r="DE6" s="644"/>
      <c r="DF6" s="644"/>
      <c r="DG6" s="644"/>
      <c r="DH6" s="644"/>
      <c r="DI6" s="644"/>
      <c r="DJ6" s="644"/>
      <c r="DK6" s="644"/>
      <c r="DL6" s="644"/>
      <c r="DM6" s="644"/>
      <c r="DN6" s="644"/>
      <c r="DO6" s="644"/>
      <c r="DP6" s="645"/>
      <c r="DQ6" s="649">
        <v>640763</v>
      </c>
      <c r="DR6" s="644"/>
      <c r="DS6" s="644"/>
      <c r="DT6" s="644"/>
      <c r="DU6" s="644"/>
      <c r="DV6" s="644"/>
      <c r="DW6" s="644"/>
      <c r="DX6" s="644"/>
      <c r="DY6" s="644"/>
      <c r="DZ6" s="644"/>
      <c r="EA6" s="644"/>
      <c r="EB6" s="644"/>
      <c r="EC6" s="690"/>
    </row>
    <row r="7" spans="2:143" ht="11.25" customHeight="1" x14ac:dyDescent="0.2">
      <c r="B7" s="640" t="s">
        <v>234</v>
      </c>
      <c r="C7" s="641"/>
      <c r="D7" s="641"/>
      <c r="E7" s="641"/>
      <c r="F7" s="641"/>
      <c r="G7" s="641"/>
      <c r="H7" s="641"/>
      <c r="I7" s="641"/>
      <c r="J7" s="641"/>
      <c r="K7" s="641"/>
      <c r="L7" s="641"/>
      <c r="M7" s="641"/>
      <c r="N7" s="641"/>
      <c r="O7" s="641"/>
      <c r="P7" s="641"/>
      <c r="Q7" s="642"/>
      <c r="R7" s="643">
        <v>69260</v>
      </c>
      <c r="S7" s="644"/>
      <c r="T7" s="644"/>
      <c r="U7" s="644"/>
      <c r="V7" s="644"/>
      <c r="W7" s="644"/>
      <c r="X7" s="644"/>
      <c r="Y7" s="645"/>
      <c r="Z7" s="676">
        <v>0</v>
      </c>
      <c r="AA7" s="676"/>
      <c r="AB7" s="676"/>
      <c r="AC7" s="676"/>
      <c r="AD7" s="677">
        <v>69260</v>
      </c>
      <c r="AE7" s="677"/>
      <c r="AF7" s="677"/>
      <c r="AG7" s="677"/>
      <c r="AH7" s="677"/>
      <c r="AI7" s="677"/>
      <c r="AJ7" s="677"/>
      <c r="AK7" s="677"/>
      <c r="AL7" s="646">
        <v>0.1</v>
      </c>
      <c r="AM7" s="647"/>
      <c r="AN7" s="647"/>
      <c r="AO7" s="678"/>
      <c r="AP7" s="640" t="s">
        <v>235</v>
      </c>
      <c r="AQ7" s="641"/>
      <c r="AR7" s="641"/>
      <c r="AS7" s="641"/>
      <c r="AT7" s="641"/>
      <c r="AU7" s="641"/>
      <c r="AV7" s="641"/>
      <c r="AW7" s="641"/>
      <c r="AX7" s="641"/>
      <c r="AY7" s="641"/>
      <c r="AZ7" s="641"/>
      <c r="BA7" s="641"/>
      <c r="BB7" s="641"/>
      <c r="BC7" s="641"/>
      <c r="BD7" s="641"/>
      <c r="BE7" s="641"/>
      <c r="BF7" s="642"/>
      <c r="BG7" s="643">
        <v>24357176</v>
      </c>
      <c r="BH7" s="644"/>
      <c r="BI7" s="644"/>
      <c r="BJ7" s="644"/>
      <c r="BK7" s="644"/>
      <c r="BL7" s="644"/>
      <c r="BM7" s="644"/>
      <c r="BN7" s="645"/>
      <c r="BO7" s="676">
        <v>92</v>
      </c>
      <c r="BP7" s="676"/>
      <c r="BQ7" s="676"/>
      <c r="BR7" s="676"/>
      <c r="BS7" s="677" t="s">
        <v>233</v>
      </c>
      <c r="BT7" s="677"/>
      <c r="BU7" s="677"/>
      <c r="BV7" s="677"/>
      <c r="BW7" s="677"/>
      <c r="BX7" s="677"/>
      <c r="BY7" s="677"/>
      <c r="BZ7" s="677"/>
      <c r="CA7" s="677"/>
      <c r="CB7" s="740"/>
      <c r="CD7" s="682" t="s">
        <v>236</v>
      </c>
      <c r="CE7" s="683"/>
      <c r="CF7" s="683"/>
      <c r="CG7" s="683"/>
      <c r="CH7" s="683"/>
      <c r="CI7" s="683"/>
      <c r="CJ7" s="683"/>
      <c r="CK7" s="683"/>
      <c r="CL7" s="683"/>
      <c r="CM7" s="683"/>
      <c r="CN7" s="683"/>
      <c r="CO7" s="683"/>
      <c r="CP7" s="683"/>
      <c r="CQ7" s="684"/>
      <c r="CR7" s="643">
        <v>44919967</v>
      </c>
      <c r="CS7" s="644"/>
      <c r="CT7" s="644"/>
      <c r="CU7" s="644"/>
      <c r="CV7" s="644"/>
      <c r="CW7" s="644"/>
      <c r="CX7" s="644"/>
      <c r="CY7" s="645"/>
      <c r="CZ7" s="676">
        <v>29.2</v>
      </c>
      <c r="DA7" s="676"/>
      <c r="DB7" s="676"/>
      <c r="DC7" s="676"/>
      <c r="DD7" s="649">
        <v>3392170</v>
      </c>
      <c r="DE7" s="644"/>
      <c r="DF7" s="644"/>
      <c r="DG7" s="644"/>
      <c r="DH7" s="644"/>
      <c r="DI7" s="644"/>
      <c r="DJ7" s="644"/>
      <c r="DK7" s="644"/>
      <c r="DL7" s="644"/>
      <c r="DM7" s="644"/>
      <c r="DN7" s="644"/>
      <c r="DO7" s="644"/>
      <c r="DP7" s="645"/>
      <c r="DQ7" s="649">
        <v>12801418</v>
      </c>
      <c r="DR7" s="644"/>
      <c r="DS7" s="644"/>
      <c r="DT7" s="644"/>
      <c r="DU7" s="644"/>
      <c r="DV7" s="644"/>
      <c r="DW7" s="644"/>
      <c r="DX7" s="644"/>
      <c r="DY7" s="644"/>
      <c r="DZ7" s="644"/>
      <c r="EA7" s="644"/>
      <c r="EB7" s="644"/>
      <c r="EC7" s="690"/>
    </row>
    <row r="8" spans="2:143" ht="11.25" customHeight="1" x14ac:dyDescent="0.2">
      <c r="B8" s="640" t="s">
        <v>237</v>
      </c>
      <c r="C8" s="641"/>
      <c r="D8" s="641"/>
      <c r="E8" s="641"/>
      <c r="F8" s="641"/>
      <c r="G8" s="641"/>
      <c r="H8" s="641"/>
      <c r="I8" s="641"/>
      <c r="J8" s="641"/>
      <c r="K8" s="641"/>
      <c r="L8" s="641"/>
      <c r="M8" s="641"/>
      <c r="N8" s="641"/>
      <c r="O8" s="641"/>
      <c r="P8" s="641"/>
      <c r="Q8" s="642"/>
      <c r="R8" s="643">
        <v>336079</v>
      </c>
      <c r="S8" s="644"/>
      <c r="T8" s="644"/>
      <c r="U8" s="644"/>
      <c r="V8" s="644"/>
      <c r="W8" s="644"/>
      <c r="X8" s="644"/>
      <c r="Y8" s="645"/>
      <c r="Z8" s="676">
        <v>0.2</v>
      </c>
      <c r="AA8" s="676"/>
      <c r="AB8" s="676"/>
      <c r="AC8" s="676"/>
      <c r="AD8" s="677">
        <v>336079</v>
      </c>
      <c r="AE8" s="677"/>
      <c r="AF8" s="677"/>
      <c r="AG8" s="677"/>
      <c r="AH8" s="677"/>
      <c r="AI8" s="677"/>
      <c r="AJ8" s="677"/>
      <c r="AK8" s="677"/>
      <c r="AL8" s="646">
        <v>0.5</v>
      </c>
      <c r="AM8" s="647"/>
      <c r="AN8" s="647"/>
      <c r="AO8" s="678"/>
      <c r="AP8" s="640" t="s">
        <v>238</v>
      </c>
      <c r="AQ8" s="641"/>
      <c r="AR8" s="641"/>
      <c r="AS8" s="641"/>
      <c r="AT8" s="641"/>
      <c r="AU8" s="641"/>
      <c r="AV8" s="641"/>
      <c r="AW8" s="641"/>
      <c r="AX8" s="641"/>
      <c r="AY8" s="641"/>
      <c r="AZ8" s="641"/>
      <c r="BA8" s="641"/>
      <c r="BB8" s="641"/>
      <c r="BC8" s="641"/>
      <c r="BD8" s="641"/>
      <c r="BE8" s="641"/>
      <c r="BF8" s="642"/>
      <c r="BG8" s="643">
        <v>563575</v>
      </c>
      <c r="BH8" s="644"/>
      <c r="BI8" s="644"/>
      <c r="BJ8" s="644"/>
      <c r="BK8" s="644"/>
      <c r="BL8" s="644"/>
      <c r="BM8" s="644"/>
      <c r="BN8" s="645"/>
      <c r="BO8" s="676">
        <v>2.1</v>
      </c>
      <c r="BP8" s="676"/>
      <c r="BQ8" s="676"/>
      <c r="BR8" s="676"/>
      <c r="BS8" s="649" t="s">
        <v>135</v>
      </c>
      <c r="BT8" s="644"/>
      <c r="BU8" s="644"/>
      <c r="BV8" s="644"/>
      <c r="BW8" s="644"/>
      <c r="BX8" s="644"/>
      <c r="BY8" s="644"/>
      <c r="BZ8" s="644"/>
      <c r="CA8" s="644"/>
      <c r="CB8" s="690"/>
      <c r="CD8" s="682" t="s">
        <v>239</v>
      </c>
      <c r="CE8" s="683"/>
      <c r="CF8" s="683"/>
      <c r="CG8" s="683"/>
      <c r="CH8" s="683"/>
      <c r="CI8" s="683"/>
      <c r="CJ8" s="683"/>
      <c r="CK8" s="683"/>
      <c r="CL8" s="683"/>
      <c r="CM8" s="683"/>
      <c r="CN8" s="683"/>
      <c r="CO8" s="683"/>
      <c r="CP8" s="683"/>
      <c r="CQ8" s="684"/>
      <c r="CR8" s="643">
        <v>66211234</v>
      </c>
      <c r="CS8" s="644"/>
      <c r="CT8" s="644"/>
      <c r="CU8" s="644"/>
      <c r="CV8" s="644"/>
      <c r="CW8" s="644"/>
      <c r="CX8" s="644"/>
      <c r="CY8" s="645"/>
      <c r="CZ8" s="676">
        <v>43.1</v>
      </c>
      <c r="DA8" s="676"/>
      <c r="DB8" s="676"/>
      <c r="DC8" s="676"/>
      <c r="DD8" s="649">
        <v>1257683</v>
      </c>
      <c r="DE8" s="644"/>
      <c r="DF8" s="644"/>
      <c r="DG8" s="644"/>
      <c r="DH8" s="644"/>
      <c r="DI8" s="644"/>
      <c r="DJ8" s="644"/>
      <c r="DK8" s="644"/>
      <c r="DL8" s="644"/>
      <c r="DM8" s="644"/>
      <c r="DN8" s="644"/>
      <c r="DO8" s="644"/>
      <c r="DP8" s="645"/>
      <c r="DQ8" s="649">
        <v>34683569</v>
      </c>
      <c r="DR8" s="644"/>
      <c r="DS8" s="644"/>
      <c r="DT8" s="644"/>
      <c r="DU8" s="644"/>
      <c r="DV8" s="644"/>
      <c r="DW8" s="644"/>
      <c r="DX8" s="644"/>
      <c r="DY8" s="644"/>
      <c r="DZ8" s="644"/>
      <c r="EA8" s="644"/>
      <c r="EB8" s="644"/>
      <c r="EC8" s="690"/>
    </row>
    <row r="9" spans="2:143" ht="11.25" customHeight="1" x14ac:dyDescent="0.2">
      <c r="B9" s="640" t="s">
        <v>240</v>
      </c>
      <c r="C9" s="641"/>
      <c r="D9" s="641"/>
      <c r="E9" s="641"/>
      <c r="F9" s="641"/>
      <c r="G9" s="641"/>
      <c r="H9" s="641"/>
      <c r="I9" s="641"/>
      <c r="J9" s="641"/>
      <c r="K9" s="641"/>
      <c r="L9" s="641"/>
      <c r="M9" s="641"/>
      <c r="N9" s="641"/>
      <c r="O9" s="641"/>
      <c r="P9" s="641"/>
      <c r="Q9" s="642"/>
      <c r="R9" s="643">
        <v>393723</v>
      </c>
      <c r="S9" s="644"/>
      <c r="T9" s="644"/>
      <c r="U9" s="644"/>
      <c r="V9" s="644"/>
      <c r="W9" s="644"/>
      <c r="X9" s="644"/>
      <c r="Y9" s="645"/>
      <c r="Z9" s="676">
        <v>0.2</v>
      </c>
      <c r="AA9" s="676"/>
      <c r="AB9" s="676"/>
      <c r="AC9" s="676"/>
      <c r="AD9" s="677">
        <v>393723</v>
      </c>
      <c r="AE9" s="677"/>
      <c r="AF9" s="677"/>
      <c r="AG9" s="677"/>
      <c r="AH9" s="677"/>
      <c r="AI9" s="677"/>
      <c r="AJ9" s="677"/>
      <c r="AK9" s="677"/>
      <c r="AL9" s="646">
        <v>0.5</v>
      </c>
      <c r="AM9" s="647"/>
      <c r="AN9" s="647"/>
      <c r="AO9" s="678"/>
      <c r="AP9" s="640" t="s">
        <v>241</v>
      </c>
      <c r="AQ9" s="641"/>
      <c r="AR9" s="641"/>
      <c r="AS9" s="641"/>
      <c r="AT9" s="641"/>
      <c r="AU9" s="641"/>
      <c r="AV9" s="641"/>
      <c r="AW9" s="641"/>
      <c r="AX9" s="641"/>
      <c r="AY9" s="641"/>
      <c r="AZ9" s="641"/>
      <c r="BA9" s="641"/>
      <c r="BB9" s="641"/>
      <c r="BC9" s="641"/>
      <c r="BD9" s="641"/>
      <c r="BE9" s="641"/>
      <c r="BF9" s="642"/>
      <c r="BG9" s="643">
        <v>23793601</v>
      </c>
      <c r="BH9" s="644"/>
      <c r="BI9" s="644"/>
      <c r="BJ9" s="644"/>
      <c r="BK9" s="644"/>
      <c r="BL9" s="644"/>
      <c r="BM9" s="644"/>
      <c r="BN9" s="645"/>
      <c r="BO9" s="676">
        <v>89.8</v>
      </c>
      <c r="BP9" s="676"/>
      <c r="BQ9" s="676"/>
      <c r="BR9" s="676"/>
      <c r="BS9" s="649" t="s">
        <v>135</v>
      </c>
      <c r="BT9" s="644"/>
      <c r="BU9" s="644"/>
      <c r="BV9" s="644"/>
      <c r="BW9" s="644"/>
      <c r="BX9" s="644"/>
      <c r="BY9" s="644"/>
      <c r="BZ9" s="644"/>
      <c r="CA9" s="644"/>
      <c r="CB9" s="690"/>
      <c r="CD9" s="682" t="s">
        <v>242</v>
      </c>
      <c r="CE9" s="683"/>
      <c r="CF9" s="683"/>
      <c r="CG9" s="683"/>
      <c r="CH9" s="683"/>
      <c r="CI9" s="683"/>
      <c r="CJ9" s="683"/>
      <c r="CK9" s="683"/>
      <c r="CL9" s="683"/>
      <c r="CM9" s="683"/>
      <c r="CN9" s="683"/>
      <c r="CO9" s="683"/>
      <c r="CP9" s="683"/>
      <c r="CQ9" s="684"/>
      <c r="CR9" s="643">
        <v>10271322</v>
      </c>
      <c r="CS9" s="644"/>
      <c r="CT9" s="644"/>
      <c r="CU9" s="644"/>
      <c r="CV9" s="644"/>
      <c r="CW9" s="644"/>
      <c r="CX9" s="644"/>
      <c r="CY9" s="645"/>
      <c r="CZ9" s="676">
        <v>6.7</v>
      </c>
      <c r="DA9" s="676"/>
      <c r="DB9" s="676"/>
      <c r="DC9" s="676"/>
      <c r="DD9" s="649">
        <v>1881727</v>
      </c>
      <c r="DE9" s="644"/>
      <c r="DF9" s="644"/>
      <c r="DG9" s="644"/>
      <c r="DH9" s="644"/>
      <c r="DI9" s="644"/>
      <c r="DJ9" s="644"/>
      <c r="DK9" s="644"/>
      <c r="DL9" s="644"/>
      <c r="DM9" s="644"/>
      <c r="DN9" s="644"/>
      <c r="DO9" s="644"/>
      <c r="DP9" s="645"/>
      <c r="DQ9" s="649">
        <v>6875471</v>
      </c>
      <c r="DR9" s="644"/>
      <c r="DS9" s="644"/>
      <c r="DT9" s="644"/>
      <c r="DU9" s="644"/>
      <c r="DV9" s="644"/>
      <c r="DW9" s="644"/>
      <c r="DX9" s="644"/>
      <c r="DY9" s="644"/>
      <c r="DZ9" s="644"/>
      <c r="EA9" s="644"/>
      <c r="EB9" s="644"/>
      <c r="EC9" s="690"/>
    </row>
    <row r="10" spans="2:143" ht="11.25" customHeight="1" x14ac:dyDescent="0.2">
      <c r="B10" s="640" t="s">
        <v>243</v>
      </c>
      <c r="C10" s="641"/>
      <c r="D10" s="641"/>
      <c r="E10" s="641"/>
      <c r="F10" s="641"/>
      <c r="G10" s="641"/>
      <c r="H10" s="641"/>
      <c r="I10" s="641"/>
      <c r="J10" s="641"/>
      <c r="K10" s="641"/>
      <c r="L10" s="641"/>
      <c r="M10" s="641"/>
      <c r="N10" s="641"/>
      <c r="O10" s="641"/>
      <c r="P10" s="641"/>
      <c r="Q10" s="642"/>
      <c r="R10" s="643" t="s">
        <v>233</v>
      </c>
      <c r="S10" s="644"/>
      <c r="T10" s="644"/>
      <c r="U10" s="644"/>
      <c r="V10" s="644"/>
      <c r="W10" s="644"/>
      <c r="X10" s="644"/>
      <c r="Y10" s="645"/>
      <c r="Z10" s="676" t="s">
        <v>233</v>
      </c>
      <c r="AA10" s="676"/>
      <c r="AB10" s="676"/>
      <c r="AC10" s="676"/>
      <c r="AD10" s="677" t="s">
        <v>135</v>
      </c>
      <c r="AE10" s="677"/>
      <c r="AF10" s="677"/>
      <c r="AG10" s="677"/>
      <c r="AH10" s="677"/>
      <c r="AI10" s="677"/>
      <c r="AJ10" s="677"/>
      <c r="AK10" s="677"/>
      <c r="AL10" s="646" t="s">
        <v>233</v>
      </c>
      <c r="AM10" s="647"/>
      <c r="AN10" s="647"/>
      <c r="AO10" s="678"/>
      <c r="AP10" s="640" t="s">
        <v>244</v>
      </c>
      <c r="AQ10" s="641"/>
      <c r="AR10" s="641"/>
      <c r="AS10" s="641"/>
      <c r="AT10" s="641"/>
      <c r="AU10" s="641"/>
      <c r="AV10" s="641"/>
      <c r="AW10" s="641"/>
      <c r="AX10" s="641"/>
      <c r="AY10" s="641"/>
      <c r="AZ10" s="641"/>
      <c r="BA10" s="641"/>
      <c r="BB10" s="641"/>
      <c r="BC10" s="641"/>
      <c r="BD10" s="641"/>
      <c r="BE10" s="641"/>
      <c r="BF10" s="642"/>
      <c r="BG10" s="643" t="s">
        <v>135</v>
      </c>
      <c r="BH10" s="644"/>
      <c r="BI10" s="644"/>
      <c r="BJ10" s="644"/>
      <c r="BK10" s="644"/>
      <c r="BL10" s="644"/>
      <c r="BM10" s="644"/>
      <c r="BN10" s="645"/>
      <c r="BO10" s="676" t="s">
        <v>233</v>
      </c>
      <c r="BP10" s="676"/>
      <c r="BQ10" s="676"/>
      <c r="BR10" s="676"/>
      <c r="BS10" s="649" t="s">
        <v>135</v>
      </c>
      <c r="BT10" s="644"/>
      <c r="BU10" s="644"/>
      <c r="BV10" s="644"/>
      <c r="BW10" s="644"/>
      <c r="BX10" s="644"/>
      <c r="BY10" s="644"/>
      <c r="BZ10" s="644"/>
      <c r="CA10" s="644"/>
      <c r="CB10" s="690"/>
      <c r="CD10" s="682" t="s">
        <v>245</v>
      </c>
      <c r="CE10" s="683"/>
      <c r="CF10" s="683"/>
      <c r="CG10" s="683"/>
      <c r="CH10" s="683"/>
      <c r="CI10" s="683"/>
      <c r="CJ10" s="683"/>
      <c r="CK10" s="683"/>
      <c r="CL10" s="683"/>
      <c r="CM10" s="683"/>
      <c r="CN10" s="683"/>
      <c r="CO10" s="683"/>
      <c r="CP10" s="683"/>
      <c r="CQ10" s="684"/>
      <c r="CR10" s="643">
        <v>162055</v>
      </c>
      <c r="CS10" s="644"/>
      <c r="CT10" s="644"/>
      <c r="CU10" s="644"/>
      <c r="CV10" s="644"/>
      <c r="CW10" s="644"/>
      <c r="CX10" s="644"/>
      <c r="CY10" s="645"/>
      <c r="CZ10" s="676">
        <v>0.1</v>
      </c>
      <c r="DA10" s="676"/>
      <c r="DB10" s="676"/>
      <c r="DC10" s="676"/>
      <c r="DD10" s="649" t="s">
        <v>135</v>
      </c>
      <c r="DE10" s="644"/>
      <c r="DF10" s="644"/>
      <c r="DG10" s="644"/>
      <c r="DH10" s="644"/>
      <c r="DI10" s="644"/>
      <c r="DJ10" s="644"/>
      <c r="DK10" s="644"/>
      <c r="DL10" s="644"/>
      <c r="DM10" s="644"/>
      <c r="DN10" s="644"/>
      <c r="DO10" s="644"/>
      <c r="DP10" s="645"/>
      <c r="DQ10" s="649">
        <v>144671</v>
      </c>
      <c r="DR10" s="644"/>
      <c r="DS10" s="644"/>
      <c r="DT10" s="644"/>
      <c r="DU10" s="644"/>
      <c r="DV10" s="644"/>
      <c r="DW10" s="644"/>
      <c r="DX10" s="644"/>
      <c r="DY10" s="644"/>
      <c r="DZ10" s="644"/>
      <c r="EA10" s="644"/>
      <c r="EB10" s="644"/>
      <c r="EC10" s="690"/>
    </row>
    <row r="11" spans="2:143" ht="11.25" customHeight="1" x14ac:dyDescent="0.2">
      <c r="B11" s="640" t="s">
        <v>246</v>
      </c>
      <c r="C11" s="641"/>
      <c r="D11" s="641"/>
      <c r="E11" s="641"/>
      <c r="F11" s="641"/>
      <c r="G11" s="641"/>
      <c r="H11" s="641"/>
      <c r="I11" s="641"/>
      <c r="J11" s="641"/>
      <c r="K11" s="641"/>
      <c r="L11" s="641"/>
      <c r="M11" s="641"/>
      <c r="N11" s="641"/>
      <c r="O11" s="641"/>
      <c r="P11" s="641"/>
      <c r="Q11" s="642"/>
      <c r="R11" s="643">
        <v>6078039</v>
      </c>
      <c r="S11" s="644"/>
      <c r="T11" s="644"/>
      <c r="U11" s="644"/>
      <c r="V11" s="644"/>
      <c r="W11" s="644"/>
      <c r="X11" s="644"/>
      <c r="Y11" s="645"/>
      <c r="Z11" s="646">
        <v>3.8</v>
      </c>
      <c r="AA11" s="647"/>
      <c r="AB11" s="647"/>
      <c r="AC11" s="648"/>
      <c r="AD11" s="649">
        <v>6078039</v>
      </c>
      <c r="AE11" s="644"/>
      <c r="AF11" s="644"/>
      <c r="AG11" s="644"/>
      <c r="AH11" s="644"/>
      <c r="AI11" s="644"/>
      <c r="AJ11" s="644"/>
      <c r="AK11" s="645"/>
      <c r="AL11" s="646">
        <v>8.3000000000000007</v>
      </c>
      <c r="AM11" s="647"/>
      <c r="AN11" s="647"/>
      <c r="AO11" s="678"/>
      <c r="AP11" s="640" t="s">
        <v>247</v>
      </c>
      <c r="AQ11" s="641"/>
      <c r="AR11" s="641"/>
      <c r="AS11" s="641"/>
      <c r="AT11" s="641"/>
      <c r="AU11" s="641"/>
      <c r="AV11" s="641"/>
      <c r="AW11" s="641"/>
      <c r="AX11" s="641"/>
      <c r="AY11" s="641"/>
      <c r="AZ11" s="641"/>
      <c r="BA11" s="641"/>
      <c r="BB11" s="641"/>
      <c r="BC11" s="641"/>
      <c r="BD11" s="641"/>
      <c r="BE11" s="641"/>
      <c r="BF11" s="642"/>
      <c r="BG11" s="643" t="s">
        <v>135</v>
      </c>
      <c r="BH11" s="644"/>
      <c r="BI11" s="644"/>
      <c r="BJ11" s="644"/>
      <c r="BK11" s="644"/>
      <c r="BL11" s="644"/>
      <c r="BM11" s="644"/>
      <c r="BN11" s="645"/>
      <c r="BO11" s="676" t="s">
        <v>233</v>
      </c>
      <c r="BP11" s="676"/>
      <c r="BQ11" s="676"/>
      <c r="BR11" s="676"/>
      <c r="BS11" s="649" t="s">
        <v>135</v>
      </c>
      <c r="BT11" s="644"/>
      <c r="BU11" s="644"/>
      <c r="BV11" s="644"/>
      <c r="BW11" s="644"/>
      <c r="BX11" s="644"/>
      <c r="BY11" s="644"/>
      <c r="BZ11" s="644"/>
      <c r="CA11" s="644"/>
      <c r="CB11" s="690"/>
      <c r="CD11" s="682" t="s">
        <v>248</v>
      </c>
      <c r="CE11" s="683"/>
      <c r="CF11" s="683"/>
      <c r="CG11" s="683"/>
      <c r="CH11" s="683"/>
      <c r="CI11" s="683"/>
      <c r="CJ11" s="683"/>
      <c r="CK11" s="683"/>
      <c r="CL11" s="683"/>
      <c r="CM11" s="683"/>
      <c r="CN11" s="683"/>
      <c r="CO11" s="683"/>
      <c r="CP11" s="683"/>
      <c r="CQ11" s="684"/>
      <c r="CR11" s="643" t="s">
        <v>135</v>
      </c>
      <c r="CS11" s="644"/>
      <c r="CT11" s="644"/>
      <c r="CU11" s="644"/>
      <c r="CV11" s="644"/>
      <c r="CW11" s="644"/>
      <c r="CX11" s="644"/>
      <c r="CY11" s="645"/>
      <c r="CZ11" s="676" t="s">
        <v>135</v>
      </c>
      <c r="DA11" s="676"/>
      <c r="DB11" s="676"/>
      <c r="DC11" s="676"/>
      <c r="DD11" s="649" t="s">
        <v>135</v>
      </c>
      <c r="DE11" s="644"/>
      <c r="DF11" s="644"/>
      <c r="DG11" s="644"/>
      <c r="DH11" s="644"/>
      <c r="DI11" s="644"/>
      <c r="DJ11" s="644"/>
      <c r="DK11" s="644"/>
      <c r="DL11" s="644"/>
      <c r="DM11" s="644"/>
      <c r="DN11" s="644"/>
      <c r="DO11" s="644"/>
      <c r="DP11" s="645"/>
      <c r="DQ11" s="649" t="s">
        <v>135</v>
      </c>
      <c r="DR11" s="644"/>
      <c r="DS11" s="644"/>
      <c r="DT11" s="644"/>
      <c r="DU11" s="644"/>
      <c r="DV11" s="644"/>
      <c r="DW11" s="644"/>
      <c r="DX11" s="644"/>
      <c r="DY11" s="644"/>
      <c r="DZ11" s="644"/>
      <c r="EA11" s="644"/>
      <c r="EB11" s="644"/>
      <c r="EC11" s="690"/>
    </row>
    <row r="12" spans="2:143" ht="11.25" customHeight="1" x14ac:dyDescent="0.2">
      <c r="B12" s="640" t="s">
        <v>249</v>
      </c>
      <c r="C12" s="641"/>
      <c r="D12" s="641"/>
      <c r="E12" s="641"/>
      <c r="F12" s="641"/>
      <c r="G12" s="641"/>
      <c r="H12" s="641"/>
      <c r="I12" s="641"/>
      <c r="J12" s="641"/>
      <c r="K12" s="641"/>
      <c r="L12" s="641"/>
      <c r="M12" s="641"/>
      <c r="N12" s="641"/>
      <c r="O12" s="641"/>
      <c r="P12" s="641"/>
      <c r="Q12" s="642"/>
      <c r="R12" s="643" t="s">
        <v>233</v>
      </c>
      <c r="S12" s="644"/>
      <c r="T12" s="644"/>
      <c r="U12" s="644"/>
      <c r="V12" s="644"/>
      <c r="W12" s="644"/>
      <c r="X12" s="644"/>
      <c r="Y12" s="645"/>
      <c r="Z12" s="676" t="s">
        <v>233</v>
      </c>
      <c r="AA12" s="676"/>
      <c r="AB12" s="676"/>
      <c r="AC12" s="676"/>
      <c r="AD12" s="677" t="s">
        <v>135</v>
      </c>
      <c r="AE12" s="677"/>
      <c r="AF12" s="677"/>
      <c r="AG12" s="677"/>
      <c r="AH12" s="677"/>
      <c r="AI12" s="677"/>
      <c r="AJ12" s="677"/>
      <c r="AK12" s="677"/>
      <c r="AL12" s="646" t="s">
        <v>135</v>
      </c>
      <c r="AM12" s="647"/>
      <c r="AN12" s="647"/>
      <c r="AO12" s="678"/>
      <c r="AP12" s="640" t="s">
        <v>250</v>
      </c>
      <c r="AQ12" s="641"/>
      <c r="AR12" s="641"/>
      <c r="AS12" s="641"/>
      <c r="AT12" s="641"/>
      <c r="AU12" s="641"/>
      <c r="AV12" s="641"/>
      <c r="AW12" s="641"/>
      <c r="AX12" s="641"/>
      <c r="AY12" s="641"/>
      <c r="AZ12" s="641"/>
      <c r="BA12" s="641"/>
      <c r="BB12" s="641"/>
      <c r="BC12" s="641"/>
      <c r="BD12" s="641"/>
      <c r="BE12" s="641"/>
      <c r="BF12" s="642"/>
      <c r="BG12" s="643" t="s">
        <v>135</v>
      </c>
      <c r="BH12" s="644"/>
      <c r="BI12" s="644"/>
      <c r="BJ12" s="644"/>
      <c r="BK12" s="644"/>
      <c r="BL12" s="644"/>
      <c r="BM12" s="644"/>
      <c r="BN12" s="645"/>
      <c r="BO12" s="676" t="s">
        <v>233</v>
      </c>
      <c r="BP12" s="676"/>
      <c r="BQ12" s="676"/>
      <c r="BR12" s="676"/>
      <c r="BS12" s="649" t="s">
        <v>135</v>
      </c>
      <c r="BT12" s="644"/>
      <c r="BU12" s="644"/>
      <c r="BV12" s="644"/>
      <c r="BW12" s="644"/>
      <c r="BX12" s="644"/>
      <c r="BY12" s="644"/>
      <c r="BZ12" s="644"/>
      <c r="CA12" s="644"/>
      <c r="CB12" s="690"/>
      <c r="CD12" s="682" t="s">
        <v>251</v>
      </c>
      <c r="CE12" s="683"/>
      <c r="CF12" s="683"/>
      <c r="CG12" s="683"/>
      <c r="CH12" s="683"/>
      <c r="CI12" s="683"/>
      <c r="CJ12" s="683"/>
      <c r="CK12" s="683"/>
      <c r="CL12" s="683"/>
      <c r="CM12" s="683"/>
      <c r="CN12" s="683"/>
      <c r="CO12" s="683"/>
      <c r="CP12" s="683"/>
      <c r="CQ12" s="684"/>
      <c r="CR12" s="643">
        <v>2545901</v>
      </c>
      <c r="CS12" s="644"/>
      <c r="CT12" s="644"/>
      <c r="CU12" s="644"/>
      <c r="CV12" s="644"/>
      <c r="CW12" s="644"/>
      <c r="CX12" s="644"/>
      <c r="CY12" s="645"/>
      <c r="CZ12" s="676">
        <v>1.7</v>
      </c>
      <c r="DA12" s="676"/>
      <c r="DB12" s="676"/>
      <c r="DC12" s="676"/>
      <c r="DD12" s="649">
        <v>2707</v>
      </c>
      <c r="DE12" s="644"/>
      <c r="DF12" s="644"/>
      <c r="DG12" s="644"/>
      <c r="DH12" s="644"/>
      <c r="DI12" s="644"/>
      <c r="DJ12" s="644"/>
      <c r="DK12" s="644"/>
      <c r="DL12" s="644"/>
      <c r="DM12" s="644"/>
      <c r="DN12" s="644"/>
      <c r="DO12" s="644"/>
      <c r="DP12" s="645"/>
      <c r="DQ12" s="649">
        <v>2492411</v>
      </c>
      <c r="DR12" s="644"/>
      <c r="DS12" s="644"/>
      <c r="DT12" s="644"/>
      <c r="DU12" s="644"/>
      <c r="DV12" s="644"/>
      <c r="DW12" s="644"/>
      <c r="DX12" s="644"/>
      <c r="DY12" s="644"/>
      <c r="DZ12" s="644"/>
      <c r="EA12" s="644"/>
      <c r="EB12" s="644"/>
      <c r="EC12" s="690"/>
    </row>
    <row r="13" spans="2:143" ht="11.25" customHeight="1" x14ac:dyDescent="0.2">
      <c r="B13" s="640" t="s">
        <v>252</v>
      </c>
      <c r="C13" s="641"/>
      <c r="D13" s="641"/>
      <c r="E13" s="641"/>
      <c r="F13" s="641"/>
      <c r="G13" s="641"/>
      <c r="H13" s="641"/>
      <c r="I13" s="641"/>
      <c r="J13" s="641"/>
      <c r="K13" s="641"/>
      <c r="L13" s="641"/>
      <c r="M13" s="641"/>
      <c r="N13" s="641"/>
      <c r="O13" s="641"/>
      <c r="P13" s="641"/>
      <c r="Q13" s="642"/>
      <c r="R13" s="643" t="s">
        <v>135</v>
      </c>
      <c r="S13" s="644"/>
      <c r="T13" s="644"/>
      <c r="U13" s="644"/>
      <c r="V13" s="644"/>
      <c r="W13" s="644"/>
      <c r="X13" s="644"/>
      <c r="Y13" s="645"/>
      <c r="Z13" s="676" t="s">
        <v>233</v>
      </c>
      <c r="AA13" s="676"/>
      <c r="AB13" s="676"/>
      <c r="AC13" s="676"/>
      <c r="AD13" s="677" t="s">
        <v>135</v>
      </c>
      <c r="AE13" s="677"/>
      <c r="AF13" s="677"/>
      <c r="AG13" s="677"/>
      <c r="AH13" s="677"/>
      <c r="AI13" s="677"/>
      <c r="AJ13" s="677"/>
      <c r="AK13" s="677"/>
      <c r="AL13" s="646" t="s">
        <v>135</v>
      </c>
      <c r="AM13" s="647"/>
      <c r="AN13" s="647"/>
      <c r="AO13" s="678"/>
      <c r="AP13" s="640" t="s">
        <v>253</v>
      </c>
      <c r="AQ13" s="641"/>
      <c r="AR13" s="641"/>
      <c r="AS13" s="641"/>
      <c r="AT13" s="641"/>
      <c r="AU13" s="641"/>
      <c r="AV13" s="641"/>
      <c r="AW13" s="641"/>
      <c r="AX13" s="641"/>
      <c r="AY13" s="641"/>
      <c r="AZ13" s="641"/>
      <c r="BA13" s="641"/>
      <c r="BB13" s="641"/>
      <c r="BC13" s="641"/>
      <c r="BD13" s="641"/>
      <c r="BE13" s="641"/>
      <c r="BF13" s="642"/>
      <c r="BG13" s="643" t="s">
        <v>135</v>
      </c>
      <c r="BH13" s="644"/>
      <c r="BI13" s="644"/>
      <c r="BJ13" s="644"/>
      <c r="BK13" s="644"/>
      <c r="BL13" s="644"/>
      <c r="BM13" s="644"/>
      <c r="BN13" s="645"/>
      <c r="BO13" s="676" t="s">
        <v>233</v>
      </c>
      <c r="BP13" s="676"/>
      <c r="BQ13" s="676"/>
      <c r="BR13" s="676"/>
      <c r="BS13" s="649" t="s">
        <v>233</v>
      </c>
      <c r="BT13" s="644"/>
      <c r="BU13" s="644"/>
      <c r="BV13" s="644"/>
      <c r="BW13" s="644"/>
      <c r="BX13" s="644"/>
      <c r="BY13" s="644"/>
      <c r="BZ13" s="644"/>
      <c r="CA13" s="644"/>
      <c r="CB13" s="690"/>
      <c r="CD13" s="682" t="s">
        <v>254</v>
      </c>
      <c r="CE13" s="683"/>
      <c r="CF13" s="683"/>
      <c r="CG13" s="683"/>
      <c r="CH13" s="683"/>
      <c r="CI13" s="683"/>
      <c r="CJ13" s="683"/>
      <c r="CK13" s="683"/>
      <c r="CL13" s="683"/>
      <c r="CM13" s="683"/>
      <c r="CN13" s="683"/>
      <c r="CO13" s="683"/>
      <c r="CP13" s="683"/>
      <c r="CQ13" s="684"/>
      <c r="CR13" s="643">
        <v>12048350</v>
      </c>
      <c r="CS13" s="644"/>
      <c r="CT13" s="644"/>
      <c r="CU13" s="644"/>
      <c r="CV13" s="644"/>
      <c r="CW13" s="644"/>
      <c r="CX13" s="644"/>
      <c r="CY13" s="645"/>
      <c r="CZ13" s="676">
        <v>7.8</v>
      </c>
      <c r="DA13" s="676"/>
      <c r="DB13" s="676"/>
      <c r="DC13" s="676"/>
      <c r="DD13" s="649">
        <v>7701507</v>
      </c>
      <c r="DE13" s="644"/>
      <c r="DF13" s="644"/>
      <c r="DG13" s="644"/>
      <c r="DH13" s="644"/>
      <c r="DI13" s="644"/>
      <c r="DJ13" s="644"/>
      <c r="DK13" s="644"/>
      <c r="DL13" s="644"/>
      <c r="DM13" s="644"/>
      <c r="DN13" s="644"/>
      <c r="DO13" s="644"/>
      <c r="DP13" s="645"/>
      <c r="DQ13" s="649">
        <v>5500986</v>
      </c>
      <c r="DR13" s="644"/>
      <c r="DS13" s="644"/>
      <c r="DT13" s="644"/>
      <c r="DU13" s="644"/>
      <c r="DV13" s="644"/>
      <c r="DW13" s="644"/>
      <c r="DX13" s="644"/>
      <c r="DY13" s="644"/>
      <c r="DZ13" s="644"/>
      <c r="EA13" s="644"/>
      <c r="EB13" s="644"/>
      <c r="EC13" s="690"/>
    </row>
    <row r="14" spans="2:143" ht="11.25" customHeight="1" x14ac:dyDescent="0.2">
      <c r="B14" s="640" t="s">
        <v>255</v>
      </c>
      <c r="C14" s="641"/>
      <c r="D14" s="641"/>
      <c r="E14" s="641"/>
      <c r="F14" s="641"/>
      <c r="G14" s="641"/>
      <c r="H14" s="641"/>
      <c r="I14" s="641"/>
      <c r="J14" s="641"/>
      <c r="K14" s="641"/>
      <c r="L14" s="641"/>
      <c r="M14" s="641"/>
      <c r="N14" s="641"/>
      <c r="O14" s="641"/>
      <c r="P14" s="641"/>
      <c r="Q14" s="642"/>
      <c r="R14" s="643">
        <v>31</v>
      </c>
      <c r="S14" s="644"/>
      <c r="T14" s="644"/>
      <c r="U14" s="644"/>
      <c r="V14" s="644"/>
      <c r="W14" s="644"/>
      <c r="X14" s="644"/>
      <c r="Y14" s="645"/>
      <c r="Z14" s="676">
        <v>0</v>
      </c>
      <c r="AA14" s="676"/>
      <c r="AB14" s="676"/>
      <c r="AC14" s="676"/>
      <c r="AD14" s="677">
        <v>31</v>
      </c>
      <c r="AE14" s="677"/>
      <c r="AF14" s="677"/>
      <c r="AG14" s="677"/>
      <c r="AH14" s="677"/>
      <c r="AI14" s="677"/>
      <c r="AJ14" s="677"/>
      <c r="AK14" s="677"/>
      <c r="AL14" s="646">
        <v>0</v>
      </c>
      <c r="AM14" s="647"/>
      <c r="AN14" s="647"/>
      <c r="AO14" s="678"/>
      <c r="AP14" s="640" t="s">
        <v>256</v>
      </c>
      <c r="AQ14" s="641"/>
      <c r="AR14" s="641"/>
      <c r="AS14" s="641"/>
      <c r="AT14" s="641"/>
      <c r="AU14" s="641"/>
      <c r="AV14" s="641"/>
      <c r="AW14" s="641"/>
      <c r="AX14" s="641"/>
      <c r="AY14" s="641"/>
      <c r="AZ14" s="641"/>
      <c r="BA14" s="641"/>
      <c r="BB14" s="641"/>
      <c r="BC14" s="641"/>
      <c r="BD14" s="641"/>
      <c r="BE14" s="641"/>
      <c r="BF14" s="642"/>
      <c r="BG14" s="643">
        <v>118841</v>
      </c>
      <c r="BH14" s="644"/>
      <c r="BI14" s="644"/>
      <c r="BJ14" s="644"/>
      <c r="BK14" s="644"/>
      <c r="BL14" s="644"/>
      <c r="BM14" s="644"/>
      <c r="BN14" s="645"/>
      <c r="BO14" s="676">
        <v>0.4</v>
      </c>
      <c r="BP14" s="676"/>
      <c r="BQ14" s="676"/>
      <c r="BR14" s="676"/>
      <c r="BS14" s="649" t="s">
        <v>233</v>
      </c>
      <c r="BT14" s="644"/>
      <c r="BU14" s="644"/>
      <c r="BV14" s="644"/>
      <c r="BW14" s="644"/>
      <c r="BX14" s="644"/>
      <c r="BY14" s="644"/>
      <c r="BZ14" s="644"/>
      <c r="CA14" s="644"/>
      <c r="CB14" s="690"/>
      <c r="CD14" s="682" t="s">
        <v>257</v>
      </c>
      <c r="CE14" s="683"/>
      <c r="CF14" s="683"/>
      <c r="CG14" s="683"/>
      <c r="CH14" s="683"/>
      <c r="CI14" s="683"/>
      <c r="CJ14" s="683"/>
      <c r="CK14" s="683"/>
      <c r="CL14" s="683"/>
      <c r="CM14" s="683"/>
      <c r="CN14" s="683"/>
      <c r="CO14" s="683"/>
      <c r="CP14" s="683"/>
      <c r="CQ14" s="684"/>
      <c r="CR14" s="643">
        <v>623103</v>
      </c>
      <c r="CS14" s="644"/>
      <c r="CT14" s="644"/>
      <c r="CU14" s="644"/>
      <c r="CV14" s="644"/>
      <c r="CW14" s="644"/>
      <c r="CX14" s="644"/>
      <c r="CY14" s="645"/>
      <c r="CZ14" s="676">
        <v>0.4</v>
      </c>
      <c r="DA14" s="676"/>
      <c r="DB14" s="676"/>
      <c r="DC14" s="676"/>
      <c r="DD14" s="649">
        <v>250048</v>
      </c>
      <c r="DE14" s="644"/>
      <c r="DF14" s="644"/>
      <c r="DG14" s="644"/>
      <c r="DH14" s="644"/>
      <c r="DI14" s="644"/>
      <c r="DJ14" s="644"/>
      <c r="DK14" s="644"/>
      <c r="DL14" s="644"/>
      <c r="DM14" s="644"/>
      <c r="DN14" s="644"/>
      <c r="DO14" s="644"/>
      <c r="DP14" s="645"/>
      <c r="DQ14" s="649">
        <v>545871</v>
      </c>
      <c r="DR14" s="644"/>
      <c r="DS14" s="644"/>
      <c r="DT14" s="644"/>
      <c r="DU14" s="644"/>
      <c r="DV14" s="644"/>
      <c r="DW14" s="644"/>
      <c r="DX14" s="644"/>
      <c r="DY14" s="644"/>
      <c r="DZ14" s="644"/>
      <c r="EA14" s="644"/>
      <c r="EB14" s="644"/>
      <c r="EC14" s="690"/>
    </row>
    <row r="15" spans="2:143" ht="11.25" customHeight="1" x14ac:dyDescent="0.2">
      <c r="B15" s="640" t="s">
        <v>258</v>
      </c>
      <c r="C15" s="641"/>
      <c r="D15" s="641"/>
      <c r="E15" s="641"/>
      <c r="F15" s="641"/>
      <c r="G15" s="641"/>
      <c r="H15" s="641"/>
      <c r="I15" s="641"/>
      <c r="J15" s="641"/>
      <c r="K15" s="641"/>
      <c r="L15" s="641"/>
      <c r="M15" s="641"/>
      <c r="N15" s="641"/>
      <c r="O15" s="641"/>
      <c r="P15" s="641"/>
      <c r="Q15" s="642"/>
      <c r="R15" s="643" t="s">
        <v>233</v>
      </c>
      <c r="S15" s="644"/>
      <c r="T15" s="644"/>
      <c r="U15" s="644"/>
      <c r="V15" s="644"/>
      <c r="W15" s="644"/>
      <c r="X15" s="644"/>
      <c r="Y15" s="645"/>
      <c r="Z15" s="676" t="s">
        <v>233</v>
      </c>
      <c r="AA15" s="676"/>
      <c r="AB15" s="676"/>
      <c r="AC15" s="676"/>
      <c r="AD15" s="677" t="s">
        <v>233</v>
      </c>
      <c r="AE15" s="677"/>
      <c r="AF15" s="677"/>
      <c r="AG15" s="677"/>
      <c r="AH15" s="677"/>
      <c r="AI15" s="677"/>
      <c r="AJ15" s="677"/>
      <c r="AK15" s="677"/>
      <c r="AL15" s="646" t="s">
        <v>135</v>
      </c>
      <c r="AM15" s="647"/>
      <c r="AN15" s="647"/>
      <c r="AO15" s="678"/>
      <c r="AP15" s="640" t="s">
        <v>259</v>
      </c>
      <c r="AQ15" s="641"/>
      <c r="AR15" s="641"/>
      <c r="AS15" s="641"/>
      <c r="AT15" s="641"/>
      <c r="AU15" s="641"/>
      <c r="AV15" s="641"/>
      <c r="AW15" s="641"/>
      <c r="AX15" s="641"/>
      <c r="AY15" s="641"/>
      <c r="AZ15" s="641"/>
      <c r="BA15" s="641"/>
      <c r="BB15" s="641"/>
      <c r="BC15" s="641"/>
      <c r="BD15" s="641"/>
      <c r="BE15" s="641"/>
      <c r="BF15" s="642"/>
      <c r="BG15" s="643">
        <v>2002979</v>
      </c>
      <c r="BH15" s="644"/>
      <c r="BI15" s="644"/>
      <c r="BJ15" s="644"/>
      <c r="BK15" s="644"/>
      <c r="BL15" s="644"/>
      <c r="BM15" s="644"/>
      <c r="BN15" s="645"/>
      <c r="BO15" s="676">
        <v>7.6</v>
      </c>
      <c r="BP15" s="676"/>
      <c r="BQ15" s="676"/>
      <c r="BR15" s="676"/>
      <c r="BS15" s="649" t="s">
        <v>233</v>
      </c>
      <c r="BT15" s="644"/>
      <c r="BU15" s="644"/>
      <c r="BV15" s="644"/>
      <c r="BW15" s="644"/>
      <c r="BX15" s="644"/>
      <c r="BY15" s="644"/>
      <c r="BZ15" s="644"/>
      <c r="CA15" s="644"/>
      <c r="CB15" s="690"/>
      <c r="CD15" s="682" t="s">
        <v>260</v>
      </c>
      <c r="CE15" s="683"/>
      <c r="CF15" s="683"/>
      <c r="CG15" s="683"/>
      <c r="CH15" s="683"/>
      <c r="CI15" s="683"/>
      <c r="CJ15" s="683"/>
      <c r="CK15" s="683"/>
      <c r="CL15" s="683"/>
      <c r="CM15" s="683"/>
      <c r="CN15" s="683"/>
      <c r="CO15" s="683"/>
      <c r="CP15" s="683"/>
      <c r="CQ15" s="684"/>
      <c r="CR15" s="643">
        <v>13204170</v>
      </c>
      <c r="CS15" s="644"/>
      <c r="CT15" s="644"/>
      <c r="CU15" s="644"/>
      <c r="CV15" s="644"/>
      <c r="CW15" s="644"/>
      <c r="CX15" s="644"/>
      <c r="CY15" s="645"/>
      <c r="CZ15" s="676">
        <v>8.6</v>
      </c>
      <c r="DA15" s="676"/>
      <c r="DB15" s="676"/>
      <c r="DC15" s="676"/>
      <c r="DD15" s="649">
        <v>1846064</v>
      </c>
      <c r="DE15" s="644"/>
      <c r="DF15" s="644"/>
      <c r="DG15" s="644"/>
      <c r="DH15" s="644"/>
      <c r="DI15" s="644"/>
      <c r="DJ15" s="644"/>
      <c r="DK15" s="644"/>
      <c r="DL15" s="644"/>
      <c r="DM15" s="644"/>
      <c r="DN15" s="644"/>
      <c r="DO15" s="644"/>
      <c r="DP15" s="645"/>
      <c r="DQ15" s="649">
        <v>11445084</v>
      </c>
      <c r="DR15" s="644"/>
      <c r="DS15" s="644"/>
      <c r="DT15" s="644"/>
      <c r="DU15" s="644"/>
      <c r="DV15" s="644"/>
      <c r="DW15" s="644"/>
      <c r="DX15" s="644"/>
      <c r="DY15" s="644"/>
      <c r="DZ15" s="644"/>
      <c r="EA15" s="644"/>
      <c r="EB15" s="644"/>
      <c r="EC15" s="690"/>
    </row>
    <row r="16" spans="2:143" ht="11.25" customHeight="1" x14ac:dyDescent="0.2">
      <c r="B16" s="640" t="s">
        <v>261</v>
      </c>
      <c r="C16" s="641"/>
      <c r="D16" s="641"/>
      <c r="E16" s="641"/>
      <c r="F16" s="641"/>
      <c r="G16" s="641"/>
      <c r="H16" s="641"/>
      <c r="I16" s="641"/>
      <c r="J16" s="641"/>
      <c r="K16" s="641"/>
      <c r="L16" s="641"/>
      <c r="M16" s="641"/>
      <c r="N16" s="641"/>
      <c r="O16" s="641"/>
      <c r="P16" s="641"/>
      <c r="Q16" s="642"/>
      <c r="R16" s="643">
        <v>65049</v>
      </c>
      <c r="S16" s="644"/>
      <c r="T16" s="644"/>
      <c r="U16" s="644"/>
      <c r="V16" s="644"/>
      <c r="W16" s="644"/>
      <c r="X16" s="644"/>
      <c r="Y16" s="645"/>
      <c r="Z16" s="676">
        <v>0</v>
      </c>
      <c r="AA16" s="676"/>
      <c r="AB16" s="676"/>
      <c r="AC16" s="676"/>
      <c r="AD16" s="677">
        <v>65049</v>
      </c>
      <c r="AE16" s="677"/>
      <c r="AF16" s="677"/>
      <c r="AG16" s="677"/>
      <c r="AH16" s="677"/>
      <c r="AI16" s="677"/>
      <c r="AJ16" s="677"/>
      <c r="AK16" s="677"/>
      <c r="AL16" s="646">
        <v>0.1</v>
      </c>
      <c r="AM16" s="647"/>
      <c r="AN16" s="647"/>
      <c r="AO16" s="678"/>
      <c r="AP16" s="640" t="s">
        <v>262</v>
      </c>
      <c r="AQ16" s="641"/>
      <c r="AR16" s="641"/>
      <c r="AS16" s="641"/>
      <c r="AT16" s="641"/>
      <c r="AU16" s="641"/>
      <c r="AV16" s="641"/>
      <c r="AW16" s="641"/>
      <c r="AX16" s="641"/>
      <c r="AY16" s="641"/>
      <c r="AZ16" s="641"/>
      <c r="BA16" s="641"/>
      <c r="BB16" s="641"/>
      <c r="BC16" s="641"/>
      <c r="BD16" s="641"/>
      <c r="BE16" s="641"/>
      <c r="BF16" s="642"/>
      <c r="BG16" s="643" t="s">
        <v>233</v>
      </c>
      <c r="BH16" s="644"/>
      <c r="BI16" s="644"/>
      <c r="BJ16" s="644"/>
      <c r="BK16" s="644"/>
      <c r="BL16" s="644"/>
      <c r="BM16" s="644"/>
      <c r="BN16" s="645"/>
      <c r="BO16" s="676" t="s">
        <v>233</v>
      </c>
      <c r="BP16" s="676"/>
      <c r="BQ16" s="676"/>
      <c r="BR16" s="676"/>
      <c r="BS16" s="649" t="s">
        <v>135</v>
      </c>
      <c r="BT16" s="644"/>
      <c r="BU16" s="644"/>
      <c r="BV16" s="644"/>
      <c r="BW16" s="644"/>
      <c r="BX16" s="644"/>
      <c r="BY16" s="644"/>
      <c r="BZ16" s="644"/>
      <c r="CA16" s="644"/>
      <c r="CB16" s="690"/>
      <c r="CD16" s="682" t="s">
        <v>263</v>
      </c>
      <c r="CE16" s="683"/>
      <c r="CF16" s="683"/>
      <c r="CG16" s="683"/>
      <c r="CH16" s="683"/>
      <c r="CI16" s="683"/>
      <c r="CJ16" s="683"/>
      <c r="CK16" s="683"/>
      <c r="CL16" s="683"/>
      <c r="CM16" s="683"/>
      <c r="CN16" s="683"/>
      <c r="CO16" s="683"/>
      <c r="CP16" s="683"/>
      <c r="CQ16" s="684"/>
      <c r="CR16" s="643">
        <v>251595</v>
      </c>
      <c r="CS16" s="644"/>
      <c r="CT16" s="644"/>
      <c r="CU16" s="644"/>
      <c r="CV16" s="644"/>
      <c r="CW16" s="644"/>
      <c r="CX16" s="644"/>
      <c r="CY16" s="645"/>
      <c r="CZ16" s="676">
        <v>0.2</v>
      </c>
      <c r="DA16" s="676"/>
      <c r="DB16" s="676"/>
      <c r="DC16" s="676"/>
      <c r="DD16" s="649" t="s">
        <v>135</v>
      </c>
      <c r="DE16" s="644"/>
      <c r="DF16" s="644"/>
      <c r="DG16" s="644"/>
      <c r="DH16" s="644"/>
      <c r="DI16" s="644"/>
      <c r="DJ16" s="644"/>
      <c r="DK16" s="644"/>
      <c r="DL16" s="644"/>
      <c r="DM16" s="644"/>
      <c r="DN16" s="644"/>
      <c r="DO16" s="644"/>
      <c r="DP16" s="645"/>
      <c r="DQ16" s="649">
        <v>189612</v>
      </c>
      <c r="DR16" s="644"/>
      <c r="DS16" s="644"/>
      <c r="DT16" s="644"/>
      <c r="DU16" s="644"/>
      <c r="DV16" s="644"/>
      <c r="DW16" s="644"/>
      <c r="DX16" s="644"/>
      <c r="DY16" s="644"/>
      <c r="DZ16" s="644"/>
      <c r="EA16" s="644"/>
      <c r="EB16" s="644"/>
      <c r="EC16" s="690"/>
    </row>
    <row r="17" spans="2:133" ht="11.25" customHeight="1" x14ac:dyDescent="0.2">
      <c r="B17" s="640" t="s">
        <v>264</v>
      </c>
      <c r="C17" s="641"/>
      <c r="D17" s="641"/>
      <c r="E17" s="641"/>
      <c r="F17" s="641"/>
      <c r="G17" s="641"/>
      <c r="H17" s="641"/>
      <c r="I17" s="641"/>
      <c r="J17" s="641"/>
      <c r="K17" s="641"/>
      <c r="L17" s="641"/>
      <c r="M17" s="641"/>
      <c r="N17" s="641"/>
      <c r="O17" s="641"/>
      <c r="P17" s="641"/>
      <c r="Q17" s="642"/>
      <c r="R17" s="643" t="s">
        <v>135</v>
      </c>
      <c r="S17" s="644"/>
      <c r="T17" s="644"/>
      <c r="U17" s="644"/>
      <c r="V17" s="644"/>
      <c r="W17" s="644"/>
      <c r="X17" s="644"/>
      <c r="Y17" s="645"/>
      <c r="Z17" s="676" t="s">
        <v>135</v>
      </c>
      <c r="AA17" s="676"/>
      <c r="AB17" s="676"/>
      <c r="AC17" s="676"/>
      <c r="AD17" s="677" t="s">
        <v>135</v>
      </c>
      <c r="AE17" s="677"/>
      <c r="AF17" s="677"/>
      <c r="AG17" s="677"/>
      <c r="AH17" s="677"/>
      <c r="AI17" s="677"/>
      <c r="AJ17" s="677"/>
      <c r="AK17" s="677"/>
      <c r="AL17" s="646" t="s">
        <v>233</v>
      </c>
      <c r="AM17" s="647"/>
      <c r="AN17" s="647"/>
      <c r="AO17" s="678"/>
      <c r="AP17" s="640" t="s">
        <v>265</v>
      </c>
      <c r="AQ17" s="641"/>
      <c r="AR17" s="641"/>
      <c r="AS17" s="641"/>
      <c r="AT17" s="641"/>
      <c r="AU17" s="641"/>
      <c r="AV17" s="641"/>
      <c r="AW17" s="641"/>
      <c r="AX17" s="641"/>
      <c r="AY17" s="641"/>
      <c r="AZ17" s="641"/>
      <c r="BA17" s="641"/>
      <c r="BB17" s="641"/>
      <c r="BC17" s="641"/>
      <c r="BD17" s="641"/>
      <c r="BE17" s="641"/>
      <c r="BF17" s="642"/>
      <c r="BG17" s="643" t="s">
        <v>135</v>
      </c>
      <c r="BH17" s="644"/>
      <c r="BI17" s="644"/>
      <c r="BJ17" s="644"/>
      <c r="BK17" s="644"/>
      <c r="BL17" s="644"/>
      <c r="BM17" s="644"/>
      <c r="BN17" s="645"/>
      <c r="BO17" s="676" t="s">
        <v>135</v>
      </c>
      <c r="BP17" s="676"/>
      <c r="BQ17" s="676"/>
      <c r="BR17" s="676"/>
      <c r="BS17" s="649" t="s">
        <v>233</v>
      </c>
      <c r="BT17" s="644"/>
      <c r="BU17" s="644"/>
      <c r="BV17" s="644"/>
      <c r="BW17" s="644"/>
      <c r="BX17" s="644"/>
      <c r="BY17" s="644"/>
      <c r="BZ17" s="644"/>
      <c r="CA17" s="644"/>
      <c r="CB17" s="690"/>
      <c r="CD17" s="682" t="s">
        <v>266</v>
      </c>
      <c r="CE17" s="683"/>
      <c r="CF17" s="683"/>
      <c r="CG17" s="683"/>
      <c r="CH17" s="683"/>
      <c r="CI17" s="683"/>
      <c r="CJ17" s="683"/>
      <c r="CK17" s="683"/>
      <c r="CL17" s="683"/>
      <c r="CM17" s="683"/>
      <c r="CN17" s="683"/>
      <c r="CO17" s="683"/>
      <c r="CP17" s="683"/>
      <c r="CQ17" s="684"/>
      <c r="CR17" s="643">
        <v>2796392</v>
      </c>
      <c r="CS17" s="644"/>
      <c r="CT17" s="644"/>
      <c r="CU17" s="644"/>
      <c r="CV17" s="644"/>
      <c r="CW17" s="644"/>
      <c r="CX17" s="644"/>
      <c r="CY17" s="645"/>
      <c r="CZ17" s="676">
        <v>1.8</v>
      </c>
      <c r="DA17" s="676"/>
      <c r="DB17" s="676"/>
      <c r="DC17" s="676"/>
      <c r="DD17" s="649" t="s">
        <v>135</v>
      </c>
      <c r="DE17" s="644"/>
      <c r="DF17" s="644"/>
      <c r="DG17" s="644"/>
      <c r="DH17" s="644"/>
      <c r="DI17" s="644"/>
      <c r="DJ17" s="644"/>
      <c r="DK17" s="644"/>
      <c r="DL17" s="644"/>
      <c r="DM17" s="644"/>
      <c r="DN17" s="644"/>
      <c r="DO17" s="644"/>
      <c r="DP17" s="645"/>
      <c r="DQ17" s="649">
        <v>2796392</v>
      </c>
      <c r="DR17" s="644"/>
      <c r="DS17" s="644"/>
      <c r="DT17" s="644"/>
      <c r="DU17" s="644"/>
      <c r="DV17" s="644"/>
      <c r="DW17" s="644"/>
      <c r="DX17" s="644"/>
      <c r="DY17" s="644"/>
      <c r="DZ17" s="644"/>
      <c r="EA17" s="644"/>
      <c r="EB17" s="644"/>
      <c r="EC17" s="690"/>
    </row>
    <row r="18" spans="2:133" ht="11.25" customHeight="1" x14ac:dyDescent="0.2">
      <c r="B18" s="640" t="s">
        <v>267</v>
      </c>
      <c r="C18" s="641"/>
      <c r="D18" s="641"/>
      <c r="E18" s="641"/>
      <c r="F18" s="641"/>
      <c r="G18" s="641"/>
      <c r="H18" s="641"/>
      <c r="I18" s="641"/>
      <c r="J18" s="641"/>
      <c r="K18" s="641"/>
      <c r="L18" s="641"/>
      <c r="M18" s="641"/>
      <c r="N18" s="641"/>
      <c r="O18" s="641"/>
      <c r="P18" s="641"/>
      <c r="Q18" s="642"/>
      <c r="R18" s="643">
        <v>218495</v>
      </c>
      <c r="S18" s="644"/>
      <c r="T18" s="644"/>
      <c r="U18" s="644"/>
      <c r="V18" s="644"/>
      <c r="W18" s="644"/>
      <c r="X18" s="644"/>
      <c r="Y18" s="645"/>
      <c r="Z18" s="676">
        <v>0.1</v>
      </c>
      <c r="AA18" s="676"/>
      <c r="AB18" s="676"/>
      <c r="AC18" s="676"/>
      <c r="AD18" s="677">
        <v>218495</v>
      </c>
      <c r="AE18" s="677"/>
      <c r="AF18" s="677"/>
      <c r="AG18" s="677"/>
      <c r="AH18" s="677"/>
      <c r="AI18" s="677"/>
      <c r="AJ18" s="677"/>
      <c r="AK18" s="677"/>
      <c r="AL18" s="646">
        <v>0.3</v>
      </c>
      <c r="AM18" s="647"/>
      <c r="AN18" s="647"/>
      <c r="AO18" s="678"/>
      <c r="AP18" s="640" t="s">
        <v>268</v>
      </c>
      <c r="AQ18" s="641"/>
      <c r="AR18" s="641"/>
      <c r="AS18" s="641"/>
      <c r="AT18" s="641"/>
      <c r="AU18" s="641"/>
      <c r="AV18" s="641"/>
      <c r="AW18" s="641"/>
      <c r="AX18" s="641"/>
      <c r="AY18" s="641"/>
      <c r="AZ18" s="641"/>
      <c r="BA18" s="641"/>
      <c r="BB18" s="641"/>
      <c r="BC18" s="641"/>
      <c r="BD18" s="641"/>
      <c r="BE18" s="641"/>
      <c r="BF18" s="642"/>
      <c r="BG18" s="643" t="s">
        <v>135</v>
      </c>
      <c r="BH18" s="644"/>
      <c r="BI18" s="644"/>
      <c r="BJ18" s="644"/>
      <c r="BK18" s="644"/>
      <c r="BL18" s="644"/>
      <c r="BM18" s="644"/>
      <c r="BN18" s="645"/>
      <c r="BO18" s="676" t="s">
        <v>135</v>
      </c>
      <c r="BP18" s="676"/>
      <c r="BQ18" s="676"/>
      <c r="BR18" s="676"/>
      <c r="BS18" s="649" t="s">
        <v>135</v>
      </c>
      <c r="BT18" s="644"/>
      <c r="BU18" s="644"/>
      <c r="BV18" s="644"/>
      <c r="BW18" s="644"/>
      <c r="BX18" s="644"/>
      <c r="BY18" s="644"/>
      <c r="BZ18" s="644"/>
      <c r="CA18" s="644"/>
      <c r="CB18" s="690"/>
      <c r="CD18" s="682" t="s">
        <v>269</v>
      </c>
      <c r="CE18" s="683"/>
      <c r="CF18" s="683"/>
      <c r="CG18" s="683"/>
      <c r="CH18" s="683"/>
      <c r="CI18" s="683"/>
      <c r="CJ18" s="683"/>
      <c r="CK18" s="683"/>
      <c r="CL18" s="683"/>
      <c r="CM18" s="683"/>
      <c r="CN18" s="683"/>
      <c r="CO18" s="683"/>
      <c r="CP18" s="683"/>
      <c r="CQ18" s="684"/>
      <c r="CR18" s="643" t="s">
        <v>233</v>
      </c>
      <c r="CS18" s="644"/>
      <c r="CT18" s="644"/>
      <c r="CU18" s="644"/>
      <c r="CV18" s="644"/>
      <c r="CW18" s="644"/>
      <c r="CX18" s="644"/>
      <c r="CY18" s="645"/>
      <c r="CZ18" s="676" t="s">
        <v>135</v>
      </c>
      <c r="DA18" s="676"/>
      <c r="DB18" s="676"/>
      <c r="DC18" s="676"/>
      <c r="DD18" s="649" t="s">
        <v>135</v>
      </c>
      <c r="DE18" s="644"/>
      <c r="DF18" s="644"/>
      <c r="DG18" s="644"/>
      <c r="DH18" s="644"/>
      <c r="DI18" s="644"/>
      <c r="DJ18" s="644"/>
      <c r="DK18" s="644"/>
      <c r="DL18" s="644"/>
      <c r="DM18" s="644"/>
      <c r="DN18" s="644"/>
      <c r="DO18" s="644"/>
      <c r="DP18" s="645"/>
      <c r="DQ18" s="649" t="s">
        <v>135</v>
      </c>
      <c r="DR18" s="644"/>
      <c r="DS18" s="644"/>
      <c r="DT18" s="644"/>
      <c r="DU18" s="644"/>
      <c r="DV18" s="644"/>
      <c r="DW18" s="644"/>
      <c r="DX18" s="644"/>
      <c r="DY18" s="644"/>
      <c r="DZ18" s="644"/>
      <c r="EA18" s="644"/>
      <c r="EB18" s="644"/>
      <c r="EC18" s="690"/>
    </row>
    <row r="19" spans="2:133" ht="11.25" customHeight="1" x14ac:dyDescent="0.2">
      <c r="B19" s="640" t="s">
        <v>270</v>
      </c>
      <c r="C19" s="641"/>
      <c r="D19" s="641"/>
      <c r="E19" s="641"/>
      <c r="F19" s="641"/>
      <c r="G19" s="641"/>
      <c r="H19" s="641"/>
      <c r="I19" s="641"/>
      <c r="J19" s="641"/>
      <c r="K19" s="641"/>
      <c r="L19" s="641"/>
      <c r="M19" s="641"/>
      <c r="N19" s="641"/>
      <c r="O19" s="641"/>
      <c r="P19" s="641"/>
      <c r="Q19" s="642"/>
      <c r="R19" s="643">
        <v>179074</v>
      </c>
      <c r="S19" s="644"/>
      <c r="T19" s="644"/>
      <c r="U19" s="644"/>
      <c r="V19" s="644"/>
      <c r="W19" s="644"/>
      <c r="X19" s="644"/>
      <c r="Y19" s="645"/>
      <c r="Z19" s="676">
        <v>0.1</v>
      </c>
      <c r="AA19" s="676"/>
      <c r="AB19" s="676"/>
      <c r="AC19" s="676"/>
      <c r="AD19" s="677">
        <v>179074</v>
      </c>
      <c r="AE19" s="677"/>
      <c r="AF19" s="677"/>
      <c r="AG19" s="677"/>
      <c r="AH19" s="677"/>
      <c r="AI19" s="677"/>
      <c r="AJ19" s="677"/>
      <c r="AK19" s="677"/>
      <c r="AL19" s="646">
        <v>0.2</v>
      </c>
      <c r="AM19" s="647"/>
      <c r="AN19" s="647"/>
      <c r="AO19" s="678"/>
      <c r="AP19" s="640" t="s">
        <v>271</v>
      </c>
      <c r="AQ19" s="641"/>
      <c r="AR19" s="641"/>
      <c r="AS19" s="641"/>
      <c r="AT19" s="641"/>
      <c r="AU19" s="641"/>
      <c r="AV19" s="641"/>
      <c r="AW19" s="641"/>
      <c r="AX19" s="641"/>
      <c r="AY19" s="641"/>
      <c r="AZ19" s="641"/>
      <c r="BA19" s="641"/>
      <c r="BB19" s="641"/>
      <c r="BC19" s="641"/>
      <c r="BD19" s="641"/>
      <c r="BE19" s="641"/>
      <c r="BF19" s="642"/>
      <c r="BG19" s="643">
        <v>9209</v>
      </c>
      <c r="BH19" s="644"/>
      <c r="BI19" s="644"/>
      <c r="BJ19" s="644"/>
      <c r="BK19" s="644"/>
      <c r="BL19" s="644"/>
      <c r="BM19" s="644"/>
      <c r="BN19" s="645"/>
      <c r="BO19" s="676">
        <v>0</v>
      </c>
      <c r="BP19" s="676"/>
      <c r="BQ19" s="676"/>
      <c r="BR19" s="676"/>
      <c r="BS19" s="649" t="s">
        <v>233</v>
      </c>
      <c r="BT19" s="644"/>
      <c r="BU19" s="644"/>
      <c r="BV19" s="644"/>
      <c r="BW19" s="644"/>
      <c r="BX19" s="644"/>
      <c r="BY19" s="644"/>
      <c r="BZ19" s="644"/>
      <c r="CA19" s="644"/>
      <c r="CB19" s="690"/>
      <c r="CD19" s="682" t="s">
        <v>272</v>
      </c>
      <c r="CE19" s="683"/>
      <c r="CF19" s="683"/>
      <c r="CG19" s="683"/>
      <c r="CH19" s="683"/>
      <c r="CI19" s="683"/>
      <c r="CJ19" s="683"/>
      <c r="CK19" s="683"/>
      <c r="CL19" s="683"/>
      <c r="CM19" s="683"/>
      <c r="CN19" s="683"/>
      <c r="CO19" s="683"/>
      <c r="CP19" s="683"/>
      <c r="CQ19" s="684"/>
      <c r="CR19" s="643" t="s">
        <v>233</v>
      </c>
      <c r="CS19" s="644"/>
      <c r="CT19" s="644"/>
      <c r="CU19" s="644"/>
      <c r="CV19" s="644"/>
      <c r="CW19" s="644"/>
      <c r="CX19" s="644"/>
      <c r="CY19" s="645"/>
      <c r="CZ19" s="676" t="s">
        <v>135</v>
      </c>
      <c r="DA19" s="676"/>
      <c r="DB19" s="676"/>
      <c r="DC19" s="676"/>
      <c r="DD19" s="649" t="s">
        <v>233</v>
      </c>
      <c r="DE19" s="644"/>
      <c r="DF19" s="644"/>
      <c r="DG19" s="644"/>
      <c r="DH19" s="644"/>
      <c r="DI19" s="644"/>
      <c r="DJ19" s="644"/>
      <c r="DK19" s="644"/>
      <c r="DL19" s="644"/>
      <c r="DM19" s="644"/>
      <c r="DN19" s="644"/>
      <c r="DO19" s="644"/>
      <c r="DP19" s="645"/>
      <c r="DQ19" s="649" t="s">
        <v>135</v>
      </c>
      <c r="DR19" s="644"/>
      <c r="DS19" s="644"/>
      <c r="DT19" s="644"/>
      <c r="DU19" s="644"/>
      <c r="DV19" s="644"/>
      <c r="DW19" s="644"/>
      <c r="DX19" s="644"/>
      <c r="DY19" s="644"/>
      <c r="DZ19" s="644"/>
      <c r="EA19" s="644"/>
      <c r="EB19" s="644"/>
      <c r="EC19" s="690"/>
    </row>
    <row r="20" spans="2:133" ht="11.25" customHeight="1" x14ac:dyDescent="0.2">
      <c r="B20" s="640" t="s">
        <v>273</v>
      </c>
      <c r="C20" s="641"/>
      <c r="D20" s="641"/>
      <c r="E20" s="641"/>
      <c r="F20" s="641"/>
      <c r="G20" s="641"/>
      <c r="H20" s="641"/>
      <c r="I20" s="641"/>
      <c r="J20" s="641"/>
      <c r="K20" s="641"/>
      <c r="L20" s="641"/>
      <c r="M20" s="641"/>
      <c r="N20" s="641"/>
      <c r="O20" s="641"/>
      <c r="P20" s="641"/>
      <c r="Q20" s="642"/>
      <c r="R20" s="643">
        <v>36959</v>
      </c>
      <c r="S20" s="644"/>
      <c r="T20" s="644"/>
      <c r="U20" s="644"/>
      <c r="V20" s="644"/>
      <c r="W20" s="644"/>
      <c r="X20" s="644"/>
      <c r="Y20" s="645"/>
      <c r="Z20" s="676">
        <v>0</v>
      </c>
      <c r="AA20" s="676"/>
      <c r="AB20" s="676"/>
      <c r="AC20" s="676"/>
      <c r="AD20" s="677">
        <v>36959</v>
      </c>
      <c r="AE20" s="677"/>
      <c r="AF20" s="677"/>
      <c r="AG20" s="677"/>
      <c r="AH20" s="677"/>
      <c r="AI20" s="677"/>
      <c r="AJ20" s="677"/>
      <c r="AK20" s="677"/>
      <c r="AL20" s="646">
        <v>0.1</v>
      </c>
      <c r="AM20" s="647"/>
      <c r="AN20" s="647"/>
      <c r="AO20" s="678"/>
      <c r="AP20" s="640" t="s">
        <v>274</v>
      </c>
      <c r="AQ20" s="641"/>
      <c r="AR20" s="641"/>
      <c r="AS20" s="641"/>
      <c r="AT20" s="641"/>
      <c r="AU20" s="641"/>
      <c r="AV20" s="641"/>
      <c r="AW20" s="641"/>
      <c r="AX20" s="641"/>
      <c r="AY20" s="641"/>
      <c r="AZ20" s="641"/>
      <c r="BA20" s="641"/>
      <c r="BB20" s="641"/>
      <c r="BC20" s="641"/>
      <c r="BD20" s="641"/>
      <c r="BE20" s="641"/>
      <c r="BF20" s="642"/>
      <c r="BG20" s="643">
        <v>9209</v>
      </c>
      <c r="BH20" s="644"/>
      <c r="BI20" s="644"/>
      <c r="BJ20" s="644"/>
      <c r="BK20" s="644"/>
      <c r="BL20" s="644"/>
      <c r="BM20" s="644"/>
      <c r="BN20" s="645"/>
      <c r="BO20" s="676">
        <v>0</v>
      </c>
      <c r="BP20" s="676"/>
      <c r="BQ20" s="676"/>
      <c r="BR20" s="676"/>
      <c r="BS20" s="649" t="s">
        <v>135</v>
      </c>
      <c r="BT20" s="644"/>
      <c r="BU20" s="644"/>
      <c r="BV20" s="644"/>
      <c r="BW20" s="644"/>
      <c r="BX20" s="644"/>
      <c r="BY20" s="644"/>
      <c r="BZ20" s="644"/>
      <c r="CA20" s="644"/>
      <c r="CB20" s="690"/>
      <c r="CD20" s="682" t="s">
        <v>275</v>
      </c>
      <c r="CE20" s="683"/>
      <c r="CF20" s="683"/>
      <c r="CG20" s="683"/>
      <c r="CH20" s="683"/>
      <c r="CI20" s="683"/>
      <c r="CJ20" s="683"/>
      <c r="CK20" s="683"/>
      <c r="CL20" s="683"/>
      <c r="CM20" s="683"/>
      <c r="CN20" s="683"/>
      <c r="CO20" s="683"/>
      <c r="CP20" s="683"/>
      <c r="CQ20" s="684"/>
      <c r="CR20" s="643">
        <v>153674877</v>
      </c>
      <c r="CS20" s="644"/>
      <c r="CT20" s="644"/>
      <c r="CU20" s="644"/>
      <c r="CV20" s="644"/>
      <c r="CW20" s="644"/>
      <c r="CX20" s="644"/>
      <c r="CY20" s="645"/>
      <c r="CZ20" s="676">
        <v>100</v>
      </c>
      <c r="DA20" s="676"/>
      <c r="DB20" s="676"/>
      <c r="DC20" s="676"/>
      <c r="DD20" s="649">
        <v>16331906</v>
      </c>
      <c r="DE20" s="644"/>
      <c r="DF20" s="644"/>
      <c r="DG20" s="644"/>
      <c r="DH20" s="644"/>
      <c r="DI20" s="644"/>
      <c r="DJ20" s="644"/>
      <c r="DK20" s="644"/>
      <c r="DL20" s="644"/>
      <c r="DM20" s="644"/>
      <c r="DN20" s="644"/>
      <c r="DO20" s="644"/>
      <c r="DP20" s="645"/>
      <c r="DQ20" s="649">
        <v>78116248</v>
      </c>
      <c r="DR20" s="644"/>
      <c r="DS20" s="644"/>
      <c r="DT20" s="644"/>
      <c r="DU20" s="644"/>
      <c r="DV20" s="644"/>
      <c r="DW20" s="644"/>
      <c r="DX20" s="644"/>
      <c r="DY20" s="644"/>
      <c r="DZ20" s="644"/>
      <c r="EA20" s="644"/>
      <c r="EB20" s="644"/>
      <c r="EC20" s="690"/>
    </row>
    <row r="21" spans="2:133" ht="11.25" customHeight="1" x14ac:dyDescent="0.2">
      <c r="B21" s="640" t="s">
        <v>276</v>
      </c>
      <c r="C21" s="641"/>
      <c r="D21" s="641"/>
      <c r="E21" s="641"/>
      <c r="F21" s="641"/>
      <c r="G21" s="641"/>
      <c r="H21" s="641"/>
      <c r="I21" s="641"/>
      <c r="J21" s="641"/>
      <c r="K21" s="641"/>
      <c r="L21" s="641"/>
      <c r="M21" s="641"/>
      <c r="N21" s="641"/>
      <c r="O21" s="641"/>
      <c r="P21" s="641"/>
      <c r="Q21" s="642"/>
      <c r="R21" s="643">
        <v>2462</v>
      </c>
      <c r="S21" s="644"/>
      <c r="T21" s="644"/>
      <c r="U21" s="644"/>
      <c r="V21" s="644"/>
      <c r="W21" s="644"/>
      <c r="X21" s="644"/>
      <c r="Y21" s="645"/>
      <c r="Z21" s="676">
        <v>0</v>
      </c>
      <c r="AA21" s="676"/>
      <c r="AB21" s="676"/>
      <c r="AC21" s="676"/>
      <c r="AD21" s="677">
        <v>2462</v>
      </c>
      <c r="AE21" s="677"/>
      <c r="AF21" s="677"/>
      <c r="AG21" s="677"/>
      <c r="AH21" s="677"/>
      <c r="AI21" s="677"/>
      <c r="AJ21" s="677"/>
      <c r="AK21" s="677"/>
      <c r="AL21" s="646">
        <v>0</v>
      </c>
      <c r="AM21" s="647"/>
      <c r="AN21" s="647"/>
      <c r="AO21" s="678"/>
      <c r="AP21" s="737" t="s">
        <v>277</v>
      </c>
      <c r="AQ21" s="745"/>
      <c r="AR21" s="745"/>
      <c r="AS21" s="745"/>
      <c r="AT21" s="745"/>
      <c r="AU21" s="745"/>
      <c r="AV21" s="745"/>
      <c r="AW21" s="745"/>
      <c r="AX21" s="745"/>
      <c r="AY21" s="745"/>
      <c r="AZ21" s="745"/>
      <c r="BA21" s="745"/>
      <c r="BB21" s="745"/>
      <c r="BC21" s="745"/>
      <c r="BD21" s="745"/>
      <c r="BE21" s="745"/>
      <c r="BF21" s="739"/>
      <c r="BG21" s="643">
        <v>9209</v>
      </c>
      <c r="BH21" s="644"/>
      <c r="BI21" s="644"/>
      <c r="BJ21" s="644"/>
      <c r="BK21" s="644"/>
      <c r="BL21" s="644"/>
      <c r="BM21" s="644"/>
      <c r="BN21" s="645"/>
      <c r="BO21" s="676">
        <v>0</v>
      </c>
      <c r="BP21" s="676"/>
      <c r="BQ21" s="676"/>
      <c r="BR21" s="676"/>
      <c r="BS21" s="649" t="s">
        <v>135</v>
      </c>
      <c r="BT21" s="644"/>
      <c r="BU21" s="644"/>
      <c r="BV21" s="644"/>
      <c r="BW21" s="644"/>
      <c r="BX21" s="644"/>
      <c r="BY21" s="644"/>
      <c r="BZ21" s="644"/>
      <c r="CA21" s="644"/>
      <c r="CB21" s="690"/>
      <c r="CD21" s="750"/>
      <c r="CE21" s="673"/>
      <c r="CF21" s="673"/>
      <c r="CG21" s="673"/>
      <c r="CH21" s="673"/>
      <c r="CI21" s="673"/>
      <c r="CJ21" s="673"/>
      <c r="CK21" s="673"/>
      <c r="CL21" s="673"/>
      <c r="CM21" s="673"/>
      <c r="CN21" s="673"/>
      <c r="CO21" s="673"/>
      <c r="CP21" s="673"/>
      <c r="CQ21" s="674"/>
      <c r="CR21" s="751"/>
      <c r="CS21" s="752"/>
      <c r="CT21" s="752"/>
      <c r="CU21" s="752"/>
      <c r="CV21" s="752"/>
      <c r="CW21" s="752"/>
      <c r="CX21" s="752"/>
      <c r="CY21" s="753"/>
      <c r="CZ21" s="754"/>
      <c r="DA21" s="754"/>
      <c r="DB21" s="754"/>
      <c r="DC21" s="754"/>
      <c r="DD21" s="755"/>
      <c r="DE21" s="752"/>
      <c r="DF21" s="752"/>
      <c r="DG21" s="752"/>
      <c r="DH21" s="752"/>
      <c r="DI21" s="752"/>
      <c r="DJ21" s="752"/>
      <c r="DK21" s="752"/>
      <c r="DL21" s="752"/>
      <c r="DM21" s="752"/>
      <c r="DN21" s="752"/>
      <c r="DO21" s="752"/>
      <c r="DP21" s="753"/>
      <c r="DQ21" s="755"/>
      <c r="DR21" s="752"/>
      <c r="DS21" s="752"/>
      <c r="DT21" s="752"/>
      <c r="DU21" s="752"/>
      <c r="DV21" s="752"/>
      <c r="DW21" s="752"/>
      <c r="DX21" s="752"/>
      <c r="DY21" s="752"/>
      <c r="DZ21" s="752"/>
      <c r="EA21" s="752"/>
      <c r="EB21" s="752"/>
      <c r="EC21" s="759"/>
    </row>
    <row r="22" spans="2:133" ht="11.25" customHeight="1" x14ac:dyDescent="0.2">
      <c r="B22" s="640" t="s">
        <v>278</v>
      </c>
      <c r="C22" s="641"/>
      <c r="D22" s="641"/>
      <c r="E22" s="641"/>
      <c r="F22" s="641"/>
      <c r="G22" s="641"/>
      <c r="H22" s="641"/>
      <c r="I22" s="641"/>
      <c r="J22" s="641"/>
      <c r="K22" s="641"/>
      <c r="L22" s="641"/>
      <c r="M22" s="641"/>
      <c r="N22" s="641"/>
      <c r="O22" s="641"/>
      <c r="P22" s="641"/>
      <c r="Q22" s="642"/>
      <c r="R22" s="643" t="s">
        <v>233</v>
      </c>
      <c r="S22" s="644"/>
      <c r="T22" s="644"/>
      <c r="U22" s="644"/>
      <c r="V22" s="644"/>
      <c r="W22" s="644"/>
      <c r="X22" s="644"/>
      <c r="Y22" s="645"/>
      <c r="Z22" s="676" t="s">
        <v>135</v>
      </c>
      <c r="AA22" s="676"/>
      <c r="AB22" s="676"/>
      <c r="AC22" s="676"/>
      <c r="AD22" s="677" t="s">
        <v>135</v>
      </c>
      <c r="AE22" s="677"/>
      <c r="AF22" s="677"/>
      <c r="AG22" s="677"/>
      <c r="AH22" s="677"/>
      <c r="AI22" s="677"/>
      <c r="AJ22" s="677"/>
      <c r="AK22" s="677"/>
      <c r="AL22" s="646" t="s">
        <v>233</v>
      </c>
      <c r="AM22" s="647"/>
      <c r="AN22" s="647"/>
      <c r="AO22" s="678"/>
      <c r="AP22" s="737" t="s">
        <v>279</v>
      </c>
      <c r="AQ22" s="745"/>
      <c r="AR22" s="745"/>
      <c r="AS22" s="745"/>
      <c r="AT22" s="745"/>
      <c r="AU22" s="745"/>
      <c r="AV22" s="745"/>
      <c r="AW22" s="745"/>
      <c r="AX22" s="745"/>
      <c r="AY22" s="745"/>
      <c r="AZ22" s="745"/>
      <c r="BA22" s="745"/>
      <c r="BB22" s="745"/>
      <c r="BC22" s="745"/>
      <c r="BD22" s="745"/>
      <c r="BE22" s="745"/>
      <c r="BF22" s="739"/>
      <c r="BG22" s="643" t="s">
        <v>135</v>
      </c>
      <c r="BH22" s="644"/>
      <c r="BI22" s="644"/>
      <c r="BJ22" s="644"/>
      <c r="BK22" s="644"/>
      <c r="BL22" s="644"/>
      <c r="BM22" s="644"/>
      <c r="BN22" s="645"/>
      <c r="BO22" s="676" t="s">
        <v>135</v>
      </c>
      <c r="BP22" s="676"/>
      <c r="BQ22" s="676"/>
      <c r="BR22" s="676"/>
      <c r="BS22" s="649" t="s">
        <v>135</v>
      </c>
      <c r="BT22" s="644"/>
      <c r="BU22" s="644"/>
      <c r="BV22" s="644"/>
      <c r="BW22" s="644"/>
      <c r="BX22" s="644"/>
      <c r="BY22" s="644"/>
      <c r="BZ22" s="644"/>
      <c r="CA22" s="644"/>
      <c r="CB22" s="690"/>
      <c r="CD22" s="747" t="s">
        <v>280</v>
      </c>
      <c r="CE22" s="748"/>
      <c r="CF22" s="748"/>
      <c r="CG22" s="748"/>
      <c r="CH22" s="748"/>
      <c r="CI22" s="748"/>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748"/>
      <c r="DY22" s="748"/>
      <c r="DZ22" s="748"/>
      <c r="EA22" s="748"/>
      <c r="EB22" s="748"/>
      <c r="EC22" s="749"/>
    </row>
    <row r="23" spans="2:133" ht="11.25" customHeight="1" x14ac:dyDescent="0.2">
      <c r="B23" s="640" t="s">
        <v>281</v>
      </c>
      <c r="C23" s="641"/>
      <c r="D23" s="641"/>
      <c r="E23" s="641"/>
      <c r="F23" s="641"/>
      <c r="G23" s="641"/>
      <c r="H23" s="641"/>
      <c r="I23" s="641"/>
      <c r="J23" s="641"/>
      <c r="K23" s="641"/>
      <c r="L23" s="641"/>
      <c r="M23" s="641"/>
      <c r="N23" s="641"/>
      <c r="O23" s="641"/>
      <c r="P23" s="641"/>
      <c r="Q23" s="642"/>
      <c r="R23" s="643" t="s">
        <v>233</v>
      </c>
      <c r="S23" s="644"/>
      <c r="T23" s="644"/>
      <c r="U23" s="644"/>
      <c r="V23" s="644"/>
      <c r="W23" s="644"/>
      <c r="X23" s="644"/>
      <c r="Y23" s="645"/>
      <c r="Z23" s="676" t="s">
        <v>135</v>
      </c>
      <c r="AA23" s="676"/>
      <c r="AB23" s="676"/>
      <c r="AC23" s="676"/>
      <c r="AD23" s="677" t="s">
        <v>135</v>
      </c>
      <c r="AE23" s="677"/>
      <c r="AF23" s="677"/>
      <c r="AG23" s="677"/>
      <c r="AH23" s="677"/>
      <c r="AI23" s="677"/>
      <c r="AJ23" s="677"/>
      <c r="AK23" s="677"/>
      <c r="AL23" s="646" t="s">
        <v>135</v>
      </c>
      <c r="AM23" s="647"/>
      <c r="AN23" s="647"/>
      <c r="AO23" s="678"/>
      <c r="AP23" s="737" t="s">
        <v>282</v>
      </c>
      <c r="AQ23" s="745"/>
      <c r="AR23" s="745"/>
      <c r="AS23" s="745"/>
      <c r="AT23" s="745"/>
      <c r="AU23" s="745"/>
      <c r="AV23" s="745"/>
      <c r="AW23" s="745"/>
      <c r="AX23" s="745"/>
      <c r="AY23" s="745"/>
      <c r="AZ23" s="745"/>
      <c r="BA23" s="745"/>
      <c r="BB23" s="745"/>
      <c r="BC23" s="745"/>
      <c r="BD23" s="745"/>
      <c r="BE23" s="745"/>
      <c r="BF23" s="739"/>
      <c r="BG23" s="643" t="s">
        <v>135</v>
      </c>
      <c r="BH23" s="644"/>
      <c r="BI23" s="644"/>
      <c r="BJ23" s="644"/>
      <c r="BK23" s="644"/>
      <c r="BL23" s="644"/>
      <c r="BM23" s="644"/>
      <c r="BN23" s="645"/>
      <c r="BO23" s="676" t="s">
        <v>233</v>
      </c>
      <c r="BP23" s="676"/>
      <c r="BQ23" s="676"/>
      <c r="BR23" s="676"/>
      <c r="BS23" s="649" t="s">
        <v>135</v>
      </c>
      <c r="BT23" s="644"/>
      <c r="BU23" s="644"/>
      <c r="BV23" s="644"/>
      <c r="BW23" s="644"/>
      <c r="BX23" s="644"/>
      <c r="BY23" s="644"/>
      <c r="BZ23" s="644"/>
      <c r="CA23" s="644"/>
      <c r="CB23" s="690"/>
      <c r="CD23" s="747" t="s">
        <v>221</v>
      </c>
      <c r="CE23" s="748"/>
      <c r="CF23" s="748"/>
      <c r="CG23" s="748"/>
      <c r="CH23" s="748"/>
      <c r="CI23" s="748"/>
      <c r="CJ23" s="748"/>
      <c r="CK23" s="748"/>
      <c r="CL23" s="748"/>
      <c r="CM23" s="748"/>
      <c r="CN23" s="748"/>
      <c r="CO23" s="748"/>
      <c r="CP23" s="748"/>
      <c r="CQ23" s="749"/>
      <c r="CR23" s="747" t="s">
        <v>283</v>
      </c>
      <c r="CS23" s="748"/>
      <c r="CT23" s="748"/>
      <c r="CU23" s="748"/>
      <c r="CV23" s="748"/>
      <c r="CW23" s="748"/>
      <c r="CX23" s="748"/>
      <c r="CY23" s="749"/>
      <c r="CZ23" s="747" t="s">
        <v>284</v>
      </c>
      <c r="DA23" s="748"/>
      <c r="DB23" s="748"/>
      <c r="DC23" s="749"/>
      <c r="DD23" s="747" t="s">
        <v>285</v>
      </c>
      <c r="DE23" s="748"/>
      <c r="DF23" s="748"/>
      <c r="DG23" s="748"/>
      <c r="DH23" s="748"/>
      <c r="DI23" s="748"/>
      <c r="DJ23" s="748"/>
      <c r="DK23" s="749"/>
      <c r="DL23" s="756" t="s">
        <v>286</v>
      </c>
      <c r="DM23" s="757"/>
      <c r="DN23" s="757"/>
      <c r="DO23" s="757"/>
      <c r="DP23" s="757"/>
      <c r="DQ23" s="757"/>
      <c r="DR23" s="757"/>
      <c r="DS23" s="757"/>
      <c r="DT23" s="757"/>
      <c r="DU23" s="757"/>
      <c r="DV23" s="758"/>
      <c r="DW23" s="747" t="s">
        <v>287</v>
      </c>
      <c r="DX23" s="748"/>
      <c r="DY23" s="748"/>
      <c r="DZ23" s="748"/>
      <c r="EA23" s="748"/>
      <c r="EB23" s="748"/>
      <c r="EC23" s="749"/>
    </row>
    <row r="24" spans="2:133" ht="11.25" customHeight="1" x14ac:dyDescent="0.2">
      <c r="B24" s="640" t="s">
        <v>288</v>
      </c>
      <c r="C24" s="641"/>
      <c r="D24" s="641"/>
      <c r="E24" s="641"/>
      <c r="F24" s="641"/>
      <c r="G24" s="641"/>
      <c r="H24" s="641"/>
      <c r="I24" s="641"/>
      <c r="J24" s="641"/>
      <c r="K24" s="641"/>
      <c r="L24" s="641"/>
      <c r="M24" s="641"/>
      <c r="N24" s="641"/>
      <c r="O24" s="641"/>
      <c r="P24" s="641"/>
      <c r="Q24" s="642"/>
      <c r="R24" s="643" t="s">
        <v>135</v>
      </c>
      <c r="S24" s="644"/>
      <c r="T24" s="644"/>
      <c r="U24" s="644"/>
      <c r="V24" s="644"/>
      <c r="W24" s="644"/>
      <c r="X24" s="644"/>
      <c r="Y24" s="645"/>
      <c r="Z24" s="676" t="s">
        <v>135</v>
      </c>
      <c r="AA24" s="676"/>
      <c r="AB24" s="676"/>
      <c r="AC24" s="676"/>
      <c r="AD24" s="677" t="s">
        <v>135</v>
      </c>
      <c r="AE24" s="677"/>
      <c r="AF24" s="677"/>
      <c r="AG24" s="677"/>
      <c r="AH24" s="677"/>
      <c r="AI24" s="677"/>
      <c r="AJ24" s="677"/>
      <c r="AK24" s="677"/>
      <c r="AL24" s="646" t="s">
        <v>135</v>
      </c>
      <c r="AM24" s="647"/>
      <c r="AN24" s="647"/>
      <c r="AO24" s="678"/>
      <c r="AP24" s="737" t="s">
        <v>289</v>
      </c>
      <c r="AQ24" s="745"/>
      <c r="AR24" s="745"/>
      <c r="AS24" s="745"/>
      <c r="AT24" s="745"/>
      <c r="AU24" s="745"/>
      <c r="AV24" s="745"/>
      <c r="AW24" s="745"/>
      <c r="AX24" s="745"/>
      <c r="AY24" s="745"/>
      <c r="AZ24" s="745"/>
      <c r="BA24" s="745"/>
      <c r="BB24" s="745"/>
      <c r="BC24" s="745"/>
      <c r="BD24" s="745"/>
      <c r="BE24" s="745"/>
      <c r="BF24" s="739"/>
      <c r="BG24" s="643" t="s">
        <v>135</v>
      </c>
      <c r="BH24" s="644"/>
      <c r="BI24" s="644"/>
      <c r="BJ24" s="644"/>
      <c r="BK24" s="644"/>
      <c r="BL24" s="644"/>
      <c r="BM24" s="644"/>
      <c r="BN24" s="645"/>
      <c r="BO24" s="676" t="s">
        <v>233</v>
      </c>
      <c r="BP24" s="676"/>
      <c r="BQ24" s="676"/>
      <c r="BR24" s="676"/>
      <c r="BS24" s="649" t="s">
        <v>233</v>
      </c>
      <c r="BT24" s="644"/>
      <c r="BU24" s="644"/>
      <c r="BV24" s="644"/>
      <c r="BW24" s="644"/>
      <c r="BX24" s="644"/>
      <c r="BY24" s="644"/>
      <c r="BZ24" s="644"/>
      <c r="CA24" s="644"/>
      <c r="CB24" s="690"/>
      <c r="CD24" s="701" t="s">
        <v>290</v>
      </c>
      <c r="CE24" s="702"/>
      <c r="CF24" s="702"/>
      <c r="CG24" s="702"/>
      <c r="CH24" s="702"/>
      <c r="CI24" s="702"/>
      <c r="CJ24" s="702"/>
      <c r="CK24" s="702"/>
      <c r="CL24" s="702"/>
      <c r="CM24" s="702"/>
      <c r="CN24" s="702"/>
      <c r="CO24" s="702"/>
      <c r="CP24" s="702"/>
      <c r="CQ24" s="703"/>
      <c r="CR24" s="698">
        <v>63740953</v>
      </c>
      <c r="CS24" s="699"/>
      <c r="CT24" s="699"/>
      <c r="CU24" s="699"/>
      <c r="CV24" s="699"/>
      <c r="CW24" s="699"/>
      <c r="CX24" s="699"/>
      <c r="CY24" s="742"/>
      <c r="CZ24" s="743">
        <v>41.5</v>
      </c>
      <c r="DA24" s="714"/>
      <c r="DB24" s="714"/>
      <c r="DC24" s="746"/>
      <c r="DD24" s="741">
        <v>34385824</v>
      </c>
      <c r="DE24" s="699"/>
      <c r="DF24" s="699"/>
      <c r="DG24" s="699"/>
      <c r="DH24" s="699"/>
      <c r="DI24" s="699"/>
      <c r="DJ24" s="699"/>
      <c r="DK24" s="742"/>
      <c r="DL24" s="741">
        <v>33227743</v>
      </c>
      <c r="DM24" s="699"/>
      <c r="DN24" s="699"/>
      <c r="DO24" s="699"/>
      <c r="DP24" s="699"/>
      <c r="DQ24" s="699"/>
      <c r="DR24" s="699"/>
      <c r="DS24" s="699"/>
      <c r="DT24" s="699"/>
      <c r="DU24" s="699"/>
      <c r="DV24" s="742"/>
      <c r="DW24" s="743">
        <v>45.3</v>
      </c>
      <c r="DX24" s="714"/>
      <c r="DY24" s="714"/>
      <c r="DZ24" s="714"/>
      <c r="EA24" s="714"/>
      <c r="EB24" s="714"/>
      <c r="EC24" s="744"/>
    </row>
    <row r="25" spans="2:133" ht="11.25" customHeight="1" x14ac:dyDescent="0.2">
      <c r="B25" s="640" t="s">
        <v>291</v>
      </c>
      <c r="C25" s="641"/>
      <c r="D25" s="641"/>
      <c r="E25" s="641"/>
      <c r="F25" s="641"/>
      <c r="G25" s="641"/>
      <c r="H25" s="641"/>
      <c r="I25" s="641"/>
      <c r="J25" s="641"/>
      <c r="K25" s="641"/>
      <c r="L25" s="641"/>
      <c r="M25" s="641"/>
      <c r="N25" s="641"/>
      <c r="O25" s="641"/>
      <c r="P25" s="641"/>
      <c r="Q25" s="642"/>
      <c r="R25" s="643" t="s">
        <v>135</v>
      </c>
      <c r="S25" s="644"/>
      <c r="T25" s="644"/>
      <c r="U25" s="644"/>
      <c r="V25" s="644"/>
      <c r="W25" s="644"/>
      <c r="X25" s="644"/>
      <c r="Y25" s="645"/>
      <c r="Z25" s="676" t="s">
        <v>135</v>
      </c>
      <c r="AA25" s="676"/>
      <c r="AB25" s="676"/>
      <c r="AC25" s="676"/>
      <c r="AD25" s="677" t="s">
        <v>233</v>
      </c>
      <c r="AE25" s="677"/>
      <c r="AF25" s="677"/>
      <c r="AG25" s="677"/>
      <c r="AH25" s="677"/>
      <c r="AI25" s="677"/>
      <c r="AJ25" s="677"/>
      <c r="AK25" s="677"/>
      <c r="AL25" s="646" t="s">
        <v>135</v>
      </c>
      <c r="AM25" s="647"/>
      <c r="AN25" s="647"/>
      <c r="AO25" s="678"/>
      <c r="AP25" s="737" t="s">
        <v>292</v>
      </c>
      <c r="AQ25" s="745"/>
      <c r="AR25" s="745"/>
      <c r="AS25" s="745"/>
      <c r="AT25" s="745"/>
      <c r="AU25" s="745"/>
      <c r="AV25" s="745"/>
      <c r="AW25" s="745"/>
      <c r="AX25" s="745"/>
      <c r="AY25" s="745"/>
      <c r="AZ25" s="745"/>
      <c r="BA25" s="745"/>
      <c r="BB25" s="745"/>
      <c r="BC25" s="745"/>
      <c r="BD25" s="745"/>
      <c r="BE25" s="745"/>
      <c r="BF25" s="739"/>
      <c r="BG25" s="643" t="s">
        <v>135</v>
      </c>
      <c r="BH25" s="644"/>
      <c r="BI25" s="644"/>
      <c r="BJ25" s="644"/>
      <c r="BK25" s="644"/>
      <c r="BL25" s="644"/>
      <c r="BM25" s="644"/>
      <c r="BN25" s="645"/>
      <c r="BO25" s="676" t="s">
        <v>233</v>
      </c>
      <c r="BP25" s="676"/>
      <c r="BQ25" s="676"/>
      <c r="BR25" s="676"/>
      <c r="BS25" s="649" t="s">
        <v>233</v>
      </c>
      <c r="BT25" s="644"/>
      <c r="BU25" s="644"/>
      <c r="BV25" s="644"/>
      <c r="BW25" s="644"/>
      <c r="BX25" s="644"/>
      <c r="BY25" s="644"/>
      <c r="BZ25" s="644"/>
      <c r="CA25" s="644"/>
      <c r="CB25" s="690"/>
      <c r="CD25" s="682" t="s">
        <v>293</v>
      </c>
      <c r="CE25" s="683"/>
      <c r="CF25" s="683"/>
      <c r="CG25" s="683"/>
      <c r="CH25" s="683"/>
      <c r="CI25" s="683"/>
      <c r="CJ25" s="683"/>
      <c r="CK25" s="683"/>
      <c r="CL25" s="683"/>
      <c r="CM25" s="683"/>
      <c r="CN25" s="683"/>
      <c r="CO25" s="683"/>
      <c r="CP25" s="683"/>
      <c r="CQ25" s="684"/>
      <c r="CR25" s="643">
        <v>18801596</v>
      </c>
      <c r="CS25" s="662"/>
      <c r="CT25" s="662"/>
      <c r="CU25" s="662"/>
      <c r="CV25" s="662"/>
      <c r="CW25" s="662"/>
      <c r="CX25" s="662"/>
      <c r="CY25" s="663"/>
      <c r="CZ25" s="646">
        <v>12.2</v>
      </c>
      <c r="DA25" s="664"/>
      <c r="DB25" s="664"/>
      <c r="DC25" s="665"/>
      <c r="DD25" s="649">
        <v>17202284</v>
      </c>
      <c r="DE25" s="662"/>
      <c r="DF25" s="662"/>
      <c r="DG25" s="662"/>
      <c r="DH25" s="662"/>
      <c r="DI25" s="662"/>
      <c r="DJ25" s="662"/>
      <c r="DK25" s="663"/>
      <c r="DL25" s="649">
        <v>16445879</v>
      </c>
      <c r="DM25" s="662"/>
      <c r="DN25" s="662"/>
      <c r="DO25" s="662"/>
      <c r="DP25" s="662"/>
      <c r="DQ25" s="662"/>
      <c r="DR25" s="662"/>
      <c r="DS25" s="662"/>
      <c r="DT25" s="662"/>
      <c r="DU25" s="662"/>
      <c r="DV25" s="663"/>
      <c r="DW25" s="646">
        <v>22.4</v>
      </c>
      <c r="DX25" s="664"/>
      <c r="DY25" s="664"/>
      <c r="DZ25" s="664"/>
      <c r="EA25" s="664"/>
      <c r="EB25" s="664"/>
      <c r="EC25" s="685"/>
    </row>
    <row r="26" spans="2:133" ht="11.25" customHeight="1" x14ac:dyDescent="0.2">
      <c r="B26" s="640" t="s">
        <v>294</v>
      </c>
      <c r="C26" s="641"/>
      <c r="D26" s="641"/>
      <c r="E26" s="641"/>
      <c r="F26" s="641"/>
      <c r="G26" s="641"/>
      <c r="H26" s="641"/>
      <c r="I26" s="641"/>
      <c r="J26" s="641"/>
      <c r="K26" s="641"/>
      <c r="L26" s="641"/>
      <c r="M26" s="641"/>
      <c r="N26" s="641"/>
      <c r="O26" s="641"/>
      <c r="P26" s="641"/>
      <c r="Q26" s="642"/>
      <c r="R26" s="643">
        <v>34020439</v>
      </c>
      <c r="S26" s="644"/>
      <c r="T26" s="644"/>
      <c r="U26" s="644"/>
      <c r="V26" s="644"/>
      <c r="W26" s="644"/>
      <c r="X26" s="644"/>
      <c r="Y26" s="645"/>
      <c r="Z26" s="676">
        <v>21.3</v>
      </c>
      <c r="AA26" s="676"/>
      <c r="AB26" s="676"/>
      <c r="AC26" s="676"/>
      <c r="AD26" s="677">
        <v>34020439</v>
      </c>
      <c r="AE26" s="677"/>
      <c r="AF26" s="677"/>
      <c r="AG26" s="677"/>
      <c r="AH26" s="677"/>
      <c r="AI26" s="677"/>
      <c r="AJ26" s="677"/>
      <c r="AK26" s="677"/>
      <c r="AL26" s="646">
        <v>46.4</v>
      </c>
      <c r="AM26" s="647"/>
      <c r="AN26" s="647"/>
      <c r="AO26" s="678"/>
      <c r="AP26" s="737" t="s">
        <v>295</v>
      </c>
      <c r="AQ26" s="738"/>
      <c r="AR26" s="738"/>
      <c r="AS26" s="738"/>
      <c r="AT26" s="738"/>
      <c r="AU26" s="738"/>
      <c r="AV26" s="738"/>
      <c r="AW26" s="738"/>
      <c r="AX26" s="738"/>
      <c r="AY26" s="738"/>
      <c r="AZ26" s="738"/>
      <c r="BA26" s="738"/>
      <c r="BB26" s="738"/>
      <c r="BC26" s="738"/>
      <c r="BD26" s="738"/>
      <c r="BE26" s="738"/>
      <c r="BF26" s="739"/>
      <c r="BG26" s="643" t="s">
        <v>233</v>
      </c>
      <c r="BH26" s="644"/>
      <c r="BI26" s="644"/>
      <c r="BJ26" s="644"/>
      <c r="BK26" s="644"/>
      <c r="BL26" s="644"/>
      <c r="BM26" s="644"/>
      <c r="BN26" s="645"/>
      <c r="BO26" s="676" t="s">
        <v>233</v>
      </c>
      <c r="BP26" s="676"/>
      <c r="BQ26" s="676"/>
      <c r="BR26" s="676"/>
      <c r="BS26" s="649" t="s">
        <v>135</v>
      </c>
      <c r="BT26" s="644"/>
      <c r="BU26" s="644"/>
      <c r="BV26" s="644"/>
      <c r="BW26" s="644"/>
      <c r="BX26" s="644"/>
      <c r="BY26" s="644"/>
      <c r="BZ26" s="644"/>
      <c r="CA26" s="644"/>
      <c r="CB26" s="690"/>
      <c r="CD26" s="682" t="s">
        <v>296</v>
      </c>
      <c r="CE26" s="683"/>
      <c r="CF26" s="683"/>
      <c r="CG26" s="683"/>
      <c r="CH26" s="683"/>
      <c r="CI26" s="683"/>
      <c r="CJ26" s="683"/>
      <c r="CK26" s="683"/>
      <c r="CL26" s="683"/>
      <c r="CM26" s="683"/>
      <c r="CN26" s="683"/>
      <c r="CO26" s="683"/>
      <c r="CP26" s="683"/>
      <c r="CQ26" s="684"/>
      <c r="CR26" s="643">
        <v>11887282</v>
      </c>
      <c r="CS26" s="644"/>
      <c r="CT26" s="644"/>
      <c r="CU26" s="644"/>
      <c r="CV26" s="644"/>
      <c r="CW26" s="644"/>
      <c r="CX26" s="644"/>
      <c r="CY26" s="645"/>
      <c r="CZ26" s="646">
        <v>7.7</v>
      </c>
      <c r="DA26" s="664"/>
      <c r="DB26" s="664"/>
      <c r="DC26" s="665"/>
      <c r="DD26" s="649">
        <v>10990662</v>
      </c>
      <c r="DE26" s="644"/>
      <c r="DF26" s="644"/>
      <c r="DG26" s="644"/>
      <c r="DH26" s="644"/>
      <c r="DI26" s="644"/>
      <c r="DJ26" s="644"/>
      <c r="DK26" s="645"/>
      <c r="DL26" s="649" t="s">
        <v>135</v>
      </c>
      <c r="DM26" s="644"/>
      <c r="DN26" s="644"/>
      <c r="DO26" s="644"/>
      <c r="DP26" s="644"/>
      <c r="DQ26" s="644"/>
      <c r="DR26" s="644"/>
      <c r="DS26" s="644"/>
      <c r="DT26" s="644"/>
      <c r="DU26" s="644"/>
      <c r="DV26" s="645"/>
      <c r="DW26" s="646" t="s">
        <v>135</v>
      </c>
      <c r="DX26" s="664"/>
      <c r="DY26" s="664"/>
      <c r="DZ26" s="664"/>
      <c r="EA26" s="664"/>
      <c r="EB26" s="664"/>
      <c r="EC26" s="685"/>
    </row>
    <row r="27" spans="2:133" ht="11.25" customHeight="1" x14ac:dyDescent="0.2">
      <c r="B27" s="640" t="s">
        <v>297</v>
      </c>
      <c r="C27" s="641"/>
      <c r="D27" s="641"/>
      <c r="E27" s="641"/>
      <c r="F27" s="641"/>
      <c r="G27" s="641"/>
      <c r="H27" s="641"/>
      <c r="I27" s="641"/>
      <c r="J27" s="641"/>
      <c r="K27" s="641"/>
      <c r="L27" s="641"/>
      <c r="M27" s="641"/>
      <c r="N27" s="641"/>
      <c r="O27" s="641"/>
      <c r="P27" s="641"/>
      <c r="Q27" s="642"/>
      <c r="R27" s="643">
        <v>23708</v>
      </c>
      <c r="S27" s="644"/>
      <c r="T27" s="644"/>
      <c r="U27" s="644"/>
      <c r="V27" s="644"/>
      <c r="W27" s="644"/>
      <c r="X27" s="644"/>
      <c r="Y27" s="645"/>
      <c r="Z27" s="676">
        <v>0</v>
      </c>
      <c r="AA27" s="676"/>
      <c r="AB27" s="676"/>
      <c r="AC27" s="676"/>
      <c r="AD27" s="677">
        <v>23708</v>
      </c>
      <c r="AE27" s="677"/>
      <c r="AF27" s="677"/>
      <c r="AG27" s="677"/>
      <c r="AH27" s="677"/>
      <c r="AI27" s="677"/>
      <c r="AJ27" s="677"/>
      <c r="AK27" s="677"/>
      <c r="AL27" s="646">
        <v>0</v>
      </c>
      <c r="AM27" s="647"/>
      <c r="AN27" s="647"/>
      <c r="AO27" s="678"/>
      <c r="AP27" s="640" t="s">
        <v>298</v>
      </c>
      <c r="AQ27" s="641"/>
      <c r="AR27" s="641"/>
      <c r="AS27" s="641"/>
      <c r="AT27" s="641"/>
      <c r="AU27" s="641"/>
      <c r="AV27" s="641"/>
      <c r="AW27" s="641"/>
      <c r="AX27" s="641"/>
      <c r="AY27" s="641"/>
      <c r="AZ27" s="641"/>
      <c r="BA27" s="641"/>
      <c r="BB27" s="641"/>
      <c r="BC27" s="641"/>
      <c r="BD27" s="641"/>
      <c r="BE27" s="641"/>
      <c r="BF27" s="642"/>
      <c r="BG27" s="643">
        <v>26488205</v>
      </c>
      <c r="BH27" s="644"/>
      <c r="BI27" s="644"/>
      <c r="BJ27" s="644"/>
      <c r="BK27" s="644"/>
      <c r="BL27" s="644"/>
      <c r="BM27" s="644"/>
      <c r="BN27" s="645"/>
      <c r="BO27" s="676">
        <v>100</v>
      </c>
      <c r="BP27" s="676"/>
      <c r="BQ27" s="676"/>
      <c r="BR27" s="676"/>
      <c r="BS27" s="649" t="s">
        <v>233</v>
      </c>
      <c r="BT27" s="644"/>
      <c r="BU27" s="644"/>
      <c r="BV27" s="644"/>
      <c r="BW27" s="644"/>
      <c r="BX27" s="644"/>
      <c r="BY27" s="644"/>
      <c r="BZ27" s="644"/>
      <c r="CA27" s="644"/>
      <c r="CB27" s="690"/>
      <c r="CD27" s="682" t="s">
        <v>299</v>
      </c>
      <c r="CE27" s="683"/>
      <c r="CF27" s="683"/>
      <c r="CG27" s="683"/>
      <c r="CH27" s="683"/>
      <c r="CI27" s="683"/>
      <c r="CJ27" s="683"/>
      <c r="CK27" s="683"/>
      <c r="CL27" s="683"/>
      <c r="CM27" s="683"/>
      <c r="CN27" s="683"/>
      <c r="CO27" s="683"/>
      <c r="CP27" s="683"/>
      <c r="CQ27" s="684"/>
      <c r="CR27" s="643">
        <v>42144087</v>
      </c>
      <c r="CS27" s="662"/>
      <c r="CT27" s="662"/>
      <c r="CU27" s="662"/>
      <c r="CV27" s="662"/>
      <c r="CW27" s="662"/>
      <c r="CX27" s="662"/>
      <c r="CY27" s="663"/>
      <c r="CZ27" s="646">
        <v>27.4</v>
      </c>
      <c r="DA27" s="664"/>
      <c r="DB27" s="664"/>
      <c r="DC27" s="665"/>
      <c r="DD27" s="649">
        <v>14388270</v>
      </c>
      <c r="DE27" s="662"/>
      <c r="DF27" s="662"/>
      <c r="DG27" s="662"/>
      <c r="DH27" s="662"/>
      <c r="DI27" s="662"/>
      <c r="DJ27" s="662"/>
      <c r="DK27" s="663"/>
      <c r="DL27" s="649">
        <v>13986594</v>
      </c>
      <c r="DM27" s="662"/>
      <c r="DN27" s="662"/>
      <c r="DO27" s="662"/>
      <c r="DP27" s="662"/>
      <c r="DQ27" s="662"/>
      <c r="DR27" s="662"/>
      <c r="DS27" s="662"/>
      <c r="DT27" s="662"/>
      <c r="DU27" s="662"/>
      <c r="DV27" s="663"/>
      <c r="DW27" s="646">
        <v>19.100000000000001</v>
      </c>
      <c r="DX27" s="664"/>
      <c r="DY27" s="664"/>
      <c r="DZ27" s="664"/>
      <c r="EA27" s="664"/>
      <c r="EB27" s="664"/>
      <c r="EC27" s="685"/>
    </row>
    <row r="28" spans="2:133" ht="11.25" customHeight="1" x14ac:dyDescent="0.2">
      <c r="B28" s="640" t="s">
        <v>300</v>
      </c>
      <c r="C28" s="641"/>
      <c r="D28" s="641"/>
      <c r="E28" s="641"/>
      <c r="F28" s="641"/>
      <c r="G28" s="641"/>
      <c r="H28" s="641"/>
      <c r="I28" s="641"/>
      <c r="J28" s="641"/>
      <c r="K28" s="641"/>
      <c r="L28" s="641"/>
      <c r="M28" s="641"/>
      <c r="N28" s="641"/>
      <c r="O28" s="641"/>
      <c r="P28" s="641"/>
      <c r="Q28" s="642"/>
      <c r="R28" s="643">
        <v>1187900</v>
      </c>
      <c r="S28" s="644"/>
      <c r="T28" s="644"/>
      <c r="U28" s="644"/>
      <c r="V28" s="644"/>
      <c r="W28" s="644"/>
      <c r="X28" s="644"/>
      <c r="Y28" s="645"/>
      <c r="Z28" s="676">
        <v>0.7</v>
      </c>
      <c r="AA28" s="676"/>
      <c r="AB28" s="676"/>
      <c r="AC28" s="676"/>
      <c r="AD28" s="677" t="s">
        <v>135</v>
      </c>
      <c r="AE28" s="677"/>
      <c r="AF28" s="677"/>
      <c r="AG28" s="677"/>
      <c r="AH28" s="677"/>
      <c r="AI28" s="677"/>
      <c r="AJ28" s="677"/>
      <c r="AK28" s="677"/>
      <c r="AL28" s="646" t="s">
        <v>233</v>
      </c>
      <c r="AM28" s="647"/>
      <c r="AN28" s="647"/>
      <c r="AO28" s="678"/>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76"/>
      <c r="BP28" s="676"/>
      <c r="BQ28" s="676"/>
      <c r="BR28" s="676"/>
      <c r="BS28" s="649"/>
      <c r="BT28" s="644"/>
      <c r="BU28" s="644"/>
      <c r="BV28" s="644"/>
      <c r="BW28" s="644"/>
      <c r="BX28" s="644"/>
      <c r="BY28" s="644"/>
      <c r="BZ28" s="644"/>
      <c r="CA28" s="644"/>
      <c r="CB28" s="690"/>
      <c r="CD28" s="682" t="s">
        <v>301</v>
      </c>
      <c r="CE28" s="683"/>
      <c r="CF28" s="683"/>
      <c r="CG28" s="683"/>
      <c r="CH28" s="683"/>
      <c r="CI28" s="683"/>
      <c r="CJ28" s="683"/>
      <c r="CK28" s="683"/>
      <c r="CL28" s="683"/>
      <c r="CM28" s="683"/>
      <c r="CN28" s="683"/>
      <c r="CO28" s="683"/>
      <c r="CP28" s="683"/>
      <c r="CQ28" s="684"/>
      <c r="CR28" s="643">
        <v>2795270</v>
      </c>
      <c r="CS28" s="644"/>
      <c r="CT28" s="644"/>
      <c r="CU28" s="644"/>
      <c r="CV28" s="644"/>
      <c r="CW28" s="644"/>
      <c r="CX28" s="644"/>
      <c r="CY28" s="645"/>
      <c r="CZ28" s="646">
        <v>1.8</v>
      </c>
      <c r="DA28" s="664"/>
      <c r="DB28" s="664"/>
      <c r="DC28" s="665"/>
      <c r="DD28" s="649">
        <v>2795270</v>
      </c>
      <c r="DE28" s="644"/>
      <c r="DF28" s="644"/>
      <c r="DG28" s="644"/>
      <c r="DH28" s="644"/>
      <c r="DI28" s="644"/>
      <c r="DJ28" s="644"/>
      <c r="DK28" s="645"/>
      <c r="DL28" s="649">
        <v>2795270</v>
      </c>
      <c r="DM28" s="644"/>
      <c r="DN28" s="644"/>
      <c r="DO28" s="644"/>
      <c r="DP28" s="644"/>
      <c r="DQ28" s="644"/>
      <c r="DR28" s="644"/>
      <c r="DS28" s="644"/>
      <c r="DT28" s="644"/>
      <c r="DU28" s="644"/>
      <c r="DV28" s="645"/>
      <c r="DW28" s="646">
        <v>3.8</v>
      </c>
      <c r="DX28" s="664"/>
      <c r="DY28" s="664"/>
      <c r="DZ28" s="664"/>
      <c r="EA28" s="664"/>
      <c r="EB28" s="664"/>
      <c r="EC28" s="685"/>
    </row>
    <row r="29" spans="2:133" ht="11.25" customHeight="1" x14ac:dyDescent="0.2">
      <c r="B29" s="640" t="s">
        <v>302</v>
      </c>
      <c r="C29" s="641"/>
      <c r="D29" s="641"/>
      <c r="E29" s="641"/>
      <c r="F29" s="641"/>
      <c r="G29" s="641"/>
      <c r="H29" s="641"/>
      <c r="I29" s="641"/>
      <c r="J29" s="641"/>
      <c r="K29" s="641"/>
      <c r="L29" s="641"/>
      <c r="M29" s="641"/>
      <c r="N29" s="641"/>
      <c r="O29" s="641"/>
      <c r="P29" s="641"/>
      <c r="Q29" s="642"/>
      <c r="R29" s="643">
        <v>2086914</v>
      </c>
      <c r="S29" s="644"/>
      <c r="T29" s="644"/>
      <c r="U29" s="644"/>
      <c r="V29" s="644"/>
      <c r="W29" s="644"/>
      <c r="X29" s="644"/>
      <c r="Y29" s="645"/>
      <c r="Z29" s="676">
        <v>1.3</v>
      </c>
      <c r="AA29" s="676"/>
      <c r="AB29" s="676"/>
      <c r="AC29" s="676"/>
      <c r="AD29" s="677">
        <v>1244716</v>
      </c>
      <c r="AE29" s="677"/>
      <c r="AF29" s="677"/>
      <c r="AG29" s="677"/>
      <c r="AH29" s="677"/>
      <c r="AI29" s="677"/>
      <c r="AJ29" s="677"/>
      <c r="AK29" s="677"/>
      <c r="AL29" s="646">
        <v>1.7</v>
      </c>
      <c r="AM29" s="647"/>
      <c r="AN29" s="647"/>
      <c r="AO29" s="678"/>
      <c r="AP29" s="624"/>
      <c r="AQ29" s="625"/>
      <c r="AR29" s="625"/>
      <c r="AS29" s="625"/>
      <c r="AT29" s="625"/>
      <c r="AU29" s="625"/>
      <c r="AV29" s="625"/>
      <c r="AW29" s="625"/>
      <c r="AX29" s="625"/>
      <c r="AY29" s="625"/>
      <c r="AZ29" s="625"/>
      <c r="BA29" s="625"/>
      <c r="BB29" s="625"/>
      <c r="BC29" s="625"/>
      <c r="BD29" s="625"/>
      <c r="BE29" s="625"/>
      <c r="BF29" s="626"/>
      <c r="BG29" s="643"/>
      <c r="BH29" s="644"/>
      <c r="BI29" s="644"/>
      <c r="BJ29" s="644"/>
      <c r="BK29" s="644"/>
      <c r="BL29" s="644"/>
      <c r="BM29" s="644"/>
      <c r="BN29" s="645"/>
      <c r="BO29" s="676"/>
      <c r="BP29" s="676"/>
      <c r="BQ29" s="676"/>
      <c r="BR29" s="676"/>
      <c r="BS29" s="677"/>
      <c r="BT29" s="677"/>
      <c r="BU29" s="677"/>
      <c r="BV29" s="677"/>
      <c r="BW29" s="677"/>
      <c r="BX29" s="677"/>
      <c r="BY29" s="677"/>
      <c r="BZ29" s="677"/>
      <c r="CA29" s="677"/>
      <c r="CB29" s="740"/>
      <c r="CD29" s="731" t="s">
        <v>303</v>
      </c>
      <c r="CE29" s="732"/>
      <c r="CF29" s="682" t="s">
        <v>304</v>
      </c>
      <c r="CG29" s="683"/>
      <c r="CH29" s="683"/>
      <c r="CI29" s="683"/>
      <c r="CJ29" s="683"/>
      <c r="CK29" s="683"/>
      <c r="CL29" s="683"/>
      <c r="CM29" s="683"/>
      <c r="CN29" s="683"/>
      <c r="CO29" s="683"/>
      <c r="CP29" s="683"/>
      <c r="CQ29" s="684"/>
      <c r="CR29" s="643">
        <v>2795270</v>
      </c>
      <c r="CS29" s="662"/>
      <c r="CT29" s="662"/>
      <c r="CU29" s="662"/>
      <c r="CV29" s="662"/>
      <c r="CW29" s="662"/>
      <c r="CX29" s="662"/>
      <c r="CY29" s="663"/>
      <c r="CZ29" s="646">
        <v>1.8</v>
      </c>
      <c r="DA29" s="664"/>
      <c r="DB29" s="664"/>
      <c r="DC29" s="665"/>
      <c r="DD29" s="649">
        <v>2795270</v>
      </c>
      <c r="DE29" s="662"/>
      <c r="DF29" s="662"/>
      <c r="DG29" s="662"/>
      <c r="DH29" s="662"/>
      <c r="DI29" s="662"/>
      <c r="DJ29" s="662"/>
      <c r="DK29" s="663"/>
      <c r="DL29" s="649">
        <v>2795270</v>
      </c>
      <c r="DM29" s="662"/>
      <c r="DN29" s="662"/>
      <c r="DO29" s="662"/>
      <c r="DP29" s="662"/>
      <c r="DQ29" s="662"/>
      <c r="DR29" s="662"/>
      <c r="DS29" s="662"/>
      <c r="DT29" s="662"/>
      <c r="DU29" s="662"/>
      <c r="DV29" s="663"/>
      <c r="DW29" s="646">
        <v>3.8</v>
      </c>
      <c r="DX29" s="664"/>
      <c r="DY29" s="664"/>
      <c r="DZ29" s="664"/>
      <c r="EA29" s="664"/>
      <c r="EB29" s="664"/>
      <c r="EC29" s="685"/>
    </row>
    <row r="30" spans="2:133" ht="11.25" customHeight="1" x14ac:dyDescent="0.2">
      <c r="B30" s="640" t="s">
        <v>305</v>
      </c>
      <c r="C30" s="641"/>
      <c r="D30" s="641"/>
      <c r="E30" s="641"/>
      <c r="F30" s="641"/>
      <c r="G30" s="641"/>
      <c r="H30" s="641"/>
      <c r="I30" s="641"/>
      <c r="J30" s="641"/>
      <c r="K30" s="641"/>
      <c r="L30" s="641"/>
      <c r="M30" s="641"/>
      <c r="N30" s="641"/>
      <c r="O30" s="641"/>
      <c r="P30" s="641"/>
      <c r="Q30" s="642"/>
      <c r="R30" s="643">
        <v>511256</v>
      </c>
      <c r="S30" s="644"/>
      <c r="T30" s="644"/>
      <c r="U30" s="644"/>
      <c r="V30" s="644"/>
      <c r="W30" s="644"/>
      <c r="X30" s="644"/>
      <c r="Y30" s="645"/>
      <c r="Z30" s="676">
        <v>0.3</v>
      </c>
      <c r="AA30" s="676"/>
      <c r="AB30" s="676"/>
      <c r="AC30" s="676"/>
      <c r="AD30" s="677" t="s">
        <v>135</v>
      </c>
      <c r="AE30" s="677"/>
      <c r="AF30" s="677"/>
      <c r="AG30" s="677"/>
      <c r="AH30" s="677"/>
      <c r="AI30" s="677"/>
      <c r="AJ30" s="677"/>
      <c r="AK30" s="677"/>
      <c r="AL30" s="646" t="s">
        <v>135</v>
      </c>
      <c r="AM30" s="647"/>
      <c r="AN30" s="647"/>
      <c r="AO30" s="678"/>
      <c r="AP30" s="704" t="s">
        <v>221</v>
      </c>
      <c r="AQ30" s="705"/>
      <c r="AR30" s="705"/>
      <c r="AS30" s="705"/>
      <c r="AT30" s="705"/>
      <c r="AU30" s="705"/>
      <c r="AV30" s="705"/>
      <c r="AW30" s="705"/>
      <c r="AX30" s="705"/>
      <c r="AY30" s="705"/>
      <c r="AZ30" s="705"/>
      <c r="BA30" s="705"/>
      <c r="BB30" s="705"/>
      <c r="BC30" s="705"/>
      <c r="BD30" s="705"/>
      <c r="BE30" s="705"/>
      <c r="BF30" s="706"/>
      <c r="BG30" s="704" t="s">
        <v>306</v>
      </c>
      <c r="BH30" s="729"/>
      <c r="BI30" s="729"/>
      <c r="BJ30" s="729"/>
      <c r="BK30" s="729"/>
      <c r="BL30" s="729"/>
      <c r="BM30" s="729"/>
      <c r="BN30" s="729"/>
      <c r="BO30" s="729"/>
      <c r="BP30" s="729"/>
      <c r="BQ30" s="730"/>
      <c r="BR30" s="704" t="s">
        <v>307</v>
      </c>
      <c r="BS30" s="729"/>
      <c r="BT30" s="729"/>
      <c r="BU30" s="729"/>
      <c r="BV30" s="729"/>
      <c r="BW30" s="729"/>
      <c r="BX30" s="729"/>
      <c r="BY30" s="729"/>
      <c r="BZ30" s="729"/>
      <c r="CA30" s="729"/>
      <c r="CB30" s="730"/>
      <c r="CD30" s="733"/>
      <c r="CE30" s="734"/>
      <c r="CF30" s="682" t="s">
        <v>308</v>
      </c>
      <c r="CG30" s="683"/>
      <c r="CH30" s="683"/>
      <c r="CI30" s="683"/>
      <c r="CJ30" s="683"/>
      <c r="CK30" s="683"/>
      <c r="CL30" s="683"/>
      <c r="CM30" s="683"/>
      <c r="CN30" s="683"/>
      <c r="CO30" s="683"/>
      <c r="CP30" s="683"/>
      <c r="CQ30" s="684"/>
      <c r="CR30" s="643">
        <v>2601302</v>
      </c>
      <c r="CS30" s="644"/>
      <c r="CT30" s="644"/>
      <c r="CU30" s="644"/>
      <c r="CV30" s="644"/>
      <c r="CW30" s="644"/>
      <c r="CX30" s="644"/>
      <c r="CY30" s="645"/>
      <c r="CZ30" s="646">
        <v>1.7</v>
      </c>
      <c r="DA30" s="664"/>
      <c r="DB30" s="664"/>
      <c r="DC30" s="665"/>
      <c r="DD30" s="649">
        <v>2601302</v>
      </c>
      <c r="DE30" s="644"/>
      <c r="DF30" s="644"/>
      <c r="DG30" s="644"/>
      <c r="DH30" s="644"/>
      <c r="DI30" s="644"/>
      <c r="DJ30" s="644"/>
      <c r="DK30" s="645"/>
      <c r="DL30" s="649">
        <v>2601302</v>
      </c>
      <c r="DM30" s="644"/>
      <c r="DN30" s="644"/>
      <c r="DO30" s="644"/>
      <c r="DP30" s="644"/>
      <c r="DQ30" s="644"/>
      <c r="DR30" s="644"/>
      <c r="DS30" s="644"/>
      <c r="DT30" s="644"/>
      <c r="DU30" s="644"/>
      <c r="DV30" s="645"/>
      <c r="DW30" s="646">
        <v>3.5</v>
      </c>
      <c r="DX30" s="664"/>
      <c r="DY30" s="664"/>
      <c r="DZ30" s="664"/>
      <c r="EA30" s="664"/>
      <c r="EB30" s="664"/>
      <c r="EC30" s="685"/>
    </row>
    <row r="31" spans="2:133" ht="11.25" customHeight="1" x14ac:dyDescent="0.2">
      <c r="B31" s="640" t="s">
        <v>309</v>
      </c>
      <c r="C31" s="641"/>
      <c r="D31" s="641"/>
      <c r="E31" s="641"/>
      <c r="F31" s="641"/>
      <c r="G31" s="641"/>
      <c r="H31" s="641"/>
      <c r="I31" s="641"/>
      <c r="J31" s="641"/>
      <c r="K31" s="641"/>
      <c r="L31" s="641"/>
      <c r="M31" s="641"/>
      <c r="N31" s="641"/>
      <c r="O31" s="641"/>
      <c r="P31" s="641"/>
      <c r="Q31" s="642"/>
      <c r="R31" s="643">
        <v>54907687</v>
      </c>
      <c r="S31" s="644"/>
      <c r="T31" s="644"/>
      <c r="U31" s="644"/>
      <c r="V31" s="644"/>
      <c r="W31" s="644"/>
      <c r="X31" s="644"/>
      <c r="Y31" s="645"/>
      <c r="Z31" s="676">
        <v>34.4</v>
      </c>
      <c r="AA31" s="676"/>
      <c r="AB31" s="676"/>
      <c r="AC31" s="676"/>
      <c r="AD31" s="677" t="s">
        <v>233</v>
      </c>
      <c r="AE31" s="677"/>
      <c r="AF31" s="677"/>
      <c r="AG31" s="677"/>
      <c r="AH31" s="677"/>
      <c r="AI31" s="677"/>
      <c r="AJ31" s="677"/>
      <c r="AK31" s="677"/>
      <c r="AL31" s="646" t="s">
        <v>233</v>
      </c>
      <c r="AM31" s="647"/>
      <c r="AN31" s="647"/>
      <c r="AO31" s="678"/>
      <c r="AP31" s="717" t="s">
        <v>310</v>
      </c>
      <c r="AQ31" s="718"/>
      <c r="AR31" s="718"/>
      <c r="AS31" s="718"/>
      <c r="AT31" s="723" t="s">
        <v>311</v>
      </c>
      <c r="AU31" s="231"/>
      <c r="AV31" s="231"/>
      <c r="AW31" s="231"/>
      <c r="AX31" s="709" t="s">
        <v>185</v>
      </c>
      <c r="AY31" s="710"/>
      <c r="AZ31" s="710"/>
      <c r="BA31" s="710"/>
      <c r="BB31" s="710"/>
      <c r="BC31" s="710"/>
      <c r="BD31" s="710"/>
      <c r="BE31" s="710"/>
      <c r="BF31" s="711"/>
      <c r="BG31" s="712">
        <v>99</v>
      </c>
      <c r="BH31" s="713"/>
      <c r="BI31" s="713"/>
      <c r="BJ31" s="713"/>
      <c r="BK31" s="713"/>
      <c r="BL31" s="713"/>
      <c r="BM31" s="714">
        <v>98.5</v>
      </c>
      <c r="BN31" s="713"/>
      <c r="BO31" s="713"/>
      <c r="BP31" s="713"/>
      <c r="BQ31" s="715"/>
      <c r="BR31" s="712">
        <v>99.2</v>
      </c>
      <c r="BS31" s="713"/>
      <c r="BT31" s="713"/>
      <c r="BU31" s="713"/>
      <c r="BV31" s="713"/>
      <c r="BW31" s="713"/>
      <c r="BX31" s="714">
        <v>98.6</v>
      </c>
      <c r="BY31" s="713"/>
      <c r="BZ31" s="713"/>
      <c r="CA31" s="713"/>
      <c r="CB31" s="715"/>
      <c r="CD31" s="733"/>
      <c r="CE31" s="734"/>
      <c r="CF31" s="682" t="s">
        <v>312</v>
      </c>
      <c r="CG31" s="683"/>
      <c r="CH31" s="683"/>
      <c r="CI31" s="683"/>
      <c r="CJ31" s="683"/>
      <c r="CK31" s="683"/>
      <c r="CL31" s="683"/>
      <c r="CM31" s="683"/>
      <c r="CN31" s="683"/>
      <c r="CO31" s="683"/>
      <c r="CP31" s="683"/>
      <c r="CQ31" s="684"/>
      <c r="CR31" s="643">
        <v>193968</v>
      </c>
      <c r="CS31" s="662"/>
      <c r="CT31" s="662"/>
      <c r="CU31" s="662"/>
      <c r="CV31" s="662"/>
      <c r="CW31" s="662"/>
      <c r="CX31" s="662"/>
      <c r="CY31" s="663"/>
      <c r="CZ31" s="646">
        <v>0.1</v>
      </c>
      <c r="DA31" s="664"/>
      <c r="DB31" s="664"/>
      <c r="DC31" s="665"/>
      <c r="DD31" s="649">
        <v>193968</v>
      </c>
      <c r="DE31" s="662"/>
      <c r="DF31" s="662"/>
      <c r="DG31" s="662"/>
      <c r="DH31" s="662"/>
      <c r="DI31" s="662"/>
      <c r="DJ31" s="662"/>
      <c r="DK31" s="663"/>
      <c r="DL31" s="649">
        <v>193968</v>
      </c>
      <c r="DM31" s="662"/>
      <c r="DN31" s="662"/>
      <c r="DO31" s="662"/>
      <c r="DP31" s="662"/>
      <c r="DQ31" s="662"/>
      <c r="DR31" s="662"/>
      <c r="DS31" s="662"/>
      <c r="DT31" s="662"/>
      <c r="DU31" s="662"/>
      <c r="DV31" s="663"/>
      <c r="DW31" s="646">
        <v>0.3</v>
      </c>
      <c r="DX31" s="664"/>
      <c r="DY31" s="664"/>
      <c r="DZ31" s="664"/>
      <c r="EA31" s="664"/>
      <c r="EB31" s="664"/>
      <c r="EC31" s="685"/>
    </row>
    <row r="32" spans="2:133" ht="11.25" customHeight="1" x14ac:dyDescent="0.2">
      <c r="B32" s="726" t="s">
        <v>313</v>
      </c>
      <c r="C32" s="727"/>
      <c r="D32" s="727"/>
      <c r="E32" s="727"/>
      <c r="F32" s="727"/>
      <c r="G32" s="727"/>
      <c r="H32" s="727"/>
      <c r="I32" s="727"/>
      <c r="J32" s="727"/>
      <c r="K32" s="727"/>
      <c r="L32" s="727"/>
      <c r="M32" s="727"/>
      <c r="N32" s="727"/>
      <c r="O32" s="727"/>
      <c r="P32" s="727"/>
      <c r="Q32" s="728"/>
      <c r="R32" s="643">
        <v>40210766</v>
      </c>
      <c r="S32" s="644"/>
      <c r="T32" s="644"/>
      <c r="U32" s="644"/>
      <c r="V32" s="644"/>
      <c r="W32" s="644"/>
      <c r="X32" s="644"/>
      <c r="Y32" s="645"/>
      <c r="Z32" s="676">
        <v>25.2</v>
      </c>
      <c r="AA32" s="676"/>
      <c r="AB32" s="676"/>
      <c r="AC32" s="676"/>
      <c r="AD32" s="677">
        <v>38075762</v>
      </c>
      <c r="AE32" s="677"/>
      <c r="AF32" s="677"/>
      <c r="AG32" s="677"/>
      <c r="AH32" s="677"/>
      <c r="AI32" s="677"/>
      <c r="AJ32" s="677"/>
      <c r="AK32" s="677"/>
      <c r="AL32" s="646">
        <v>51.9</v>
      </c>
      <c r="AM32" s="647"/>
      <c r="AN32" s="647"/>
      <c r="AO32" s="678"/>
      <c r="AP32" s="719"/>
      <c r="AQ32" s="720"/>
      <c r="AR32" s="720"/>
      <c r="AS32" s="720"/>
      <c r="AT32" s="724"/>
      <c r="AU32" s="230" t="s">
        <v>314</v>
      </c>
      <c r="AV32" s="230"/>
      <c r="AW32" s="230"/>
      <c r="AX32" s="640" t="s">
        <v>315</v>
      </c>
      <c r="AY32" s="641"/>
      <c r="AZ32" s="641"/>
      <c r="BA32" s="641"/>
      <c r="BB32" s="641"/>
      <c r="BC32" s="641"/>
      <c r="BD32" s="641"/>
      <c r="BE32" s="641"/>
      <c r="BF32" s="642"/>
      <c r="BG32" s="716">
        <v>99</v>
      </c>
      <c r="BH32" s="662"/>
      <c r="BI32" s="662"/>
      <c r="BJ32" s="662"/>
      <c r="BK32" s="662"/>
      <c r="BL32" s="662"/>
      <c r="BM32" s="647">
        <v>98.4</v>
      </c>
      <c r="BN32" s="708"/>
      <c r="BO32" s="708"/>
      <c r="BP32" s="708"/>
      <c r="BQ32" s="689"/>
      <c r="BR32" s="716">
        <v>99.1</v>
      </c>
      <c r="BS32" s="662"/>
      <c r="BT32" s="662"/>
      <c r="BU32" s="662"/>
      <c r="BV32" s="662"/>
      <c r="BW32" s="662"/>
      <c r="BX32" s="647">
        <v>98.4</v>
      </c>
      <c r="BY32" s="708"/>
      <c r="BZ32" s="708"/>
      <c r="CA32" s="708"/>
      <c r="CB32" s="689"/>
      <c r="CD32" s="735"/>
      <c r="CE32" s="736"/>
      <c r="CF32" s="682" t="s">
        <v>316</v>
      </c>
      <c r="CG32" s="683"/>
      <c r="CH32" s="683"/>
      <c r="CI32" s="683"/>
      <c r="CJ32" s="683"/>
      <c r="CK32" s="683"/>
      <c r="CL32" s="683"/>
      <c r="CM32" s="683"/>
      <c r="CN32" s="683"/>
      <c r="CO32" s="683"/>
      <c r="CP32" s="683"/>
      <c r="CQ32" s="684"/>
      <c r="CR32" s="643" t="s">
        <v>135</v>
      </c>
      <c r="CS32" s="644"/>
      <c r="CT32" s="644"/>
      <c r="CU32" s="644"/>
      <c r="CV32" s="644"/>
      <c r="CW32" s="644"/>
      <c r="CX32" s="644"/>
      <c r="CY32" s="645"/>
      <c r="CZ32" s="646" t="s">
        <v>233</v>
      </c>
      <c r="DA32" s="664"/>
      <c r="DB32" s="664"/>
      <c r="DC32" s="665"/>
      <c r="DD32" s="649" t="s">
        <v>233</v>
      </c>
      <c r="DE32" s="644"/>
      <c r="DF32" s="644"/>
      <c r="DG32" s="644"/>
      <c r="DH32" s="644"/>
      <c r="DI32" s="644"/>
      <c r="DJ32" s="644"/>
      <c r="DK32" s="645"/>
      <c r="DL32" s="649" t="s">
        <v>135</v>
      </c>
      <c r="DM32" s="644"/>
      <c r="DN32" s="644"/>
      <c r="DO32" s="644"/>
      <c r="DP32" s="644"/>
      <c r="DQ32" s="644"/>
      <c r="DR32" s="644"/>
      <c r="DS32" s="644"/>
      <c r="DT32" s="644"/>
      <c r="DU32" s="644"/>
      <c r="DV32" s="645"/>
      <c r="DW32" s="646" t="s">
        <v>135</v>
      </c>
      <c r="DX32" s="664"/>
      <c r="DY32" s="664"/>
      <c r="DZ32" s="664"/>
      <c r="EA32" s="664"/>
      <c r="EB32" s="664"/>
      <c r="EC32" s="685"/>
    </row>
    <row r="33" spans="2:133" ht="11.25" customHeight="1" x14ac:dyDescent="0.2">
      <c r="B33" s="640" t="s">
        <v>317</v>
      </c>
      <c r="C33" s="641"/>
      <c r="D33" s="641"/>
      <c r="E33" s="641"/>
      <c r="F33" s="641"/>
      <c r="G33" s="641"/>
      <c r="H33" s="641"/>
      <c r="I33" s="641"/>
      <c r="J33" s="641"/>
      <c r="K33" s="641"/>
      <c r="L33" s="641"/>
      <c r="M33" s="641"/>
      <c r="N33" s="641"/>
      <c r="O33" s="641"/>
      <c r="P33" s="641"/>
      <c r="Q33" s="642"/>
      <c r="R33" s="643">
        <v>11823916</v>
      </c>
      <c r="S33" s="644"/>
      <c r="T33" s="644"/>
      <c r="U33" s="644"/>
      <c r="V33" s="644"/>
      <c r="W33" s="644"/>
      <c r="X33" s="644"/>
      <c r="Y33" s="645"/>
      <c r="Z33" s="676">
        <v>7.4</v>
      </c>
      <c r="AA33" s="676"/>
      <c r="AB33" s="676"/>
      <c r="AC33" s="676"/>
      <c r="AD33" s="677" t="s">
        <v>135</v>
      </c>
      <c r="AE33" s="677"/>
      <c r="AF33" s="677"/>
      <c r="AG33" s="677"/>
      <c r="AH33" s="677"/>
      <c r="AI33" s="677"/>
      <c r="AJ33" s="677"/>
      <c r="AK33" s="677"/>
      <c r="AL33" s="646" t="s">
        <v>233</v>
      </c>
      <c r="AM33" s="647"/>
      <c r="AN33" s="647"/>
      <c r="AO33" s="678"/>
      <c r="AP33" s="721"/>
      <c r="AQ33" s="722"/>
      <c r="AR33" s="722"/>
      <c r="AS33" s="722"/>
      <c r="AT33" s="725"/>
      <c r="AU33" s="232"/>
      <c r="AV33" s="232"/>
      <c r="AW33" s="232"/>
      <c r="AX33" s="624" t="s">
        <v>318</v>
      </c>
      <c r="AY33" s="625"/>
      <c r="AZ33" s="625"/>
      <c r="BA33" s="625"/>
      <c r="BB33" s="625"/>
      <c r="BC33" s="625"/>
      <c r="BD33" s="625"/>
      <c r="BE33" s="625"/>
      <c r="BF33" s="626"/>
      <c r="BG33" s="707" t="s">
        <v>135</v>
      </c>
      <c r="BH33" s="628"/>
      <c r="BI33" s="628"/>
      <c r="BJ33" s="628"/>
      <c r="BK33" s="628"/>
      <c r="BL33" s="628"/>
      <c r="BM33" s="670" t="s">
        <v>135</v>
      </c>
      <c r="BN33" s="628"/>
      <c r="BO33" s="628"/>
      <c r="BP33" s="628"/>
      <c r="BQ33" s="672"/>
      <c r="BR33" s="707" t="s">
        <v>233</v>
      </c>
      <c r="BS33" s="628"/>
      <c r="BT33" s="628"/>
      <c r="BU33" s="628"/>
      <c r="BV33" s="628"/>
      <c r="BW33" s="628"/>
      <c r="BX33" s="670" t="s">
        <v>135</v>
      </c>
      <c r="BY33" s="628"/>
      <c r="BZ33" s="628"/>
      <c r="CA33" s="628"/>
      <c r="CB33" s="672"/>
      <c r="CD33" s="682" t="s">
        <v>319</v>
      </c>
      <c r="CE33" s="683"/>
      <c r="CF33" s="683"/>
      <c r="CG33" s="683"/>
      <c r="CH33" s="683"/>
      <c r="CI33" s="683"/>
      <c r="CJ33" s="683"/>
      <c r="CK33" s="683"/>
      <c r="CL33" s="683"/>
      <c r="CM33" s="683"/>
      <c r="CN33" s="683"/>
      <c r="CO33" s="683"/>
      <c r="CP33" s="683"/>
      <c r="CQ33" s="684"/>
      <c r="CR33" s="643">
        <v>73350423</v>
      </c>
      <c r="CS33" s="662"/>
      <c r="CT33" s="662"/>
      <c r="CU33" s="662"/>
      <c r="CV33" s="662"/>
      <c r="CW33" s="662"/>
      <c r="CX33" s="662"/>
      <c r="CY33" s="663"/>
      <c r="CZ33" s="646">
        <v>47.7</v>
      </c>
      <c r="DA33" s="664"/>
      <c r="DB33" s="664"/>
      <c r="DC33" s="665"/>
      <c r="DD33" s="649">
        <v>37668937</v>
      </c>
      <c r="DE33" s="662"/>
      <c r="DF33" s="662"/>
      <c r="DG33" s="662"/>
      <c r="DH33" s="662"/>
      <c r="DI33" s="662"/>
      <c r="DJ33" s="662"/>
      <c r="DK33" s="663"/>
      <c r="DL33" s="649">
        <v>27620355</v>
      </c>
      <c r="DM33" s="662"/>
      <c r="DN33" s="662"/>
      <c r="DO33" s="662"/>
      <c r="DP33" s="662"/>
      <c r="DQ33" s="662"/>
      <c r="DR33" s="662"/>
      <c r="DS33" s="662"/>
      <c r="DT33" s="662"/>
      <c r="DU33" s="662"/>
      <c r="DV33" s="663"/>
      <c r="DW33" s="646">
        <v>37.6</v>
      </c>
      <c r="DX33" s="664"/>
      <c r="DY33" s="664"/>
      <c r="DZ33" s="664"/>
      <c r="EA33" s="664"/>
      <c r="EB33" s="664"/>
      <c r="EC33" s="685"/>
    </row>
    <row r="34" spans="2:133" ht="11.25" customHeight="1" x14ac:dyDescent="0.2">
      <c r="B34" s="640" t="s">
        <v>320</v>
      </c>
      <c r="C34" s="641"/>
      <c r="D34" s="641"/>
      <c r="E34" s="641"/>
      <c r="F34" s="641"/>
      <c r="G34" s="641"/>
      <c r="H34" s="641"/>
      <c r="I34" s="641"/>
      <c r="J34" s="641"/>
      <c r="K34" s="641"/>
      <c r="L34" s="641"/>
      <c r="M34" s="641"/>
      <c r="N34" s="641"/>
      <c r="O34" s="641"/>
      <c r="P34" s="641"/>
      <c r="Q34" s="642"/>
      <c r="R34" s="643">
        <v>749125</v>
      </c>
      <c r="S34" s="644"/>
      <c r="T34" s="644"/>
      <c r="U34" s="644"/>
      <c r="V34" s="644"/>
      <c r="W34" s="644"/>
      <c r="X34" s="644"/>
      <c r="Y34" s="645"/>
      <c r="Z34" s="676">
        <v>0.5</v>
      </c>
      <c r="AA34" s="676"/>
      <c r="AB34" s="676"/>
      <c r="AC34" s="676"/>
      <c r="AD34" s="677">
        <v>16314</v>
      </c>
      <c r="AE34" s="677"/>
      <c r="AF34" s="677"/>
      <c r="AG34" s="677"/>
      <c r="AH34" s="677"/>
      <c r="AI34" s="677"/>
      <c r="AJ34" s="677"/>
      <c r="AK34" s="677"/>
      <c r="AL34" s="646">
        <v>0</v>
      </c>
      <c r="AM34" s="647"/>
      <c r="AN34" s="647"/>
      <c r="AO34" s="67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2" t="s">
        <v>321</v>
      </c>
      <c r="CE34" s="683"/>
      <c r="CF34" s="683"/>
      <c r="CG34" s="683"/>
      <c r="CH34" s="683"/>
      <c r="CI34" s="683"/>
      <c r="CJ34" s="683"/>
      <c r="CK34" s="683"/>
      <c r="CL34" s="683"/>
      <c r="CM34" s="683"/>
      <c r="CN34" s="683"/>
      <c r="CO34" s="683"/>
      <c r="CP34" s="683"/>
      <c r="CQ34" s="684"/>
      <c r="CR34" s="643">
        <v>21618606</v>
      </c>
      <c r="CS34" s="644"/>
      <c r="CT34" s="644"/>
      <c r="CU34" s="644"/>
      <c r="CV34" s="644"/>
      <c r="CW34" s="644"/>
      <c r="CX34" s="644"/>
      <c r="CY34" s="645"/>
      <c r="CZ34" s="646">
        <v>14.1</v>
      </c>
      <c r="DA34" s="664"/>
      <c r="DB34" s="664"/>
      <c r="DC34" s="665"/>
      <c r="DD34" s="649">
        <v>17929490</v>
      </c>
      <c r="DE34" s="644"/>
      <c r="DF34" s="644"/>
      <c r="DG34" s="644"/>
      <c r="DH34" s="644"/>
      <c r="DI34" s="644"/>
      <c r="DJ34" s="644"/>
      <c r="DK34" s="645"/>
      <c r="DL34" s="649">
        <v>16529422</v>
      </c>
      <c r="DM34" s="644"/>
      <c r="DN34" s="644"/>
      <c r="DO34" s="644"/>
      <c r="DP34" s="644"/>
      <c r="DQ34" s="644"/>
      <c r="DR34" s="644"/>
      <c r="DS34" s="644"/>
      <c r="DT34" s="644"/>
      <c r="DU34" s="644"/>
      <c r="DV34" s="645"/>
      <c r="DW34" s="646">
        <v>22.5</v>
      </c>
      <c r="DX34" s="664"/>
      <c r="DY34" s="664"/>
      <c r="DZ34" s="664"/>
      <c r="EA34" s="664"/>
      <c r="EB34" s="664"/>
      <c r="EC34" s="685"/>
    </row>
    <row r="35" spans="2:133" ht="11.25" customHeight="1" x14ac:dyDescent="0.2">
      <c r="B35" s="640" t="s">
        <v>322</v>
      </c>
      <c r="C35" s="641"/>
      <c r="D35" s="641"/>
      <c r="E35" s="641"/>
      <c r="F35" s="641"/>
      <c r="G35" s="641"/>
      <c r="H35" s="641"/>
      <c r="I35" s="641"/>
      <c r="J35" s="641"/>
      <c r="K35" s="641"/>
      <c r="L35" s="641"/>
      <c r="M35" s="641"/>
      <c r="N35" s="641"/>
      <c r="O35" s="641"/>
      <c r="P35" s="641"/>
      <c r="Q35" s="642"/>
      <c r="R35" s="643">
        <v>822671</v>
      </c>
      <c r="S35" s="644"/>
      <c r="T35" s="644"/>
      <c r="U35" s="644"/>
      <c r="V35" s="644"/>
      <c r="W35" s="644"/>
      <c r="X35" s="644"/>
      <c r="Y35" s="645"/>
      <c r="Z35" s="676">
        <v>0.5</v>
      </c>
      <c r="AA35" s="676"/>
      <c r="AB35" s="676"/>
      <c r="AC35" s="676"/>
      <c r="AD35" s="677" t="s">
        <v>233</v>
      </c>
      <c r="AE35" s="677"/>
      <c r="AF35" s="677"/>
      <c r="AG35" s="677"/>
      <c r="AH35" s="677"/>
      <c r="AI35" s="677"/>
      <c r="AJ35" s="677"/>
      <c r="AK35" s="677"/>
      <c r="AL35" s="646" t="s">
        <v>233</v>
      </c>
      <c r="AM35" s="647"/>
      <c r="AN35" s="647"/>
      <c r="AO35" s="678"/>
      <c r="AP35" s="235"/>
      <c r="AQ35" s="704" t="s">
        <v>323</v>
      </c>
      <c r="AR35" s="705"/>
      <c r="AS35" s="705"/>
      <c r="AT35" s="705"/>
      <c r="AU35" s="705"/>
      <c r="AV35" s="705"/>
      <c r="AW35" s="705"/>
      <c r="AX35" s="705"/>
      <c r="AY35" s="705"/>
      <c r="AZ35" s="705"/>
      <c r="BA35" s="705"/>
      <c r="BB35" s="705"/>
      <c r="BC35" s="705"/>
      <c r="BD35" s="705"/>
      <c r="BE35" s="705"/>
      <c r="BF35" s="706"/>
      <c r="BG35" s="704" t="s">
        <v>324</v>
      </c>
      <c r="BH35" s="705"/>
      <c r="BI35" s="705"/>
      <c r="BJ35" s="705"/>
      <c r="BK35" s="705"/>
      <c r="BL35" s="705"/>
      <c r="BM35" s="705"/>
      <c r="BN35" s="705"/>
      <c r="BO35" s="705"/>
      <c r="BP35" s="705"/>
      <c r="BQ35" s="705"/>
      <c r="BR35" s="705"/>
      <c r="BS35" s="705"/>
      <c r="BT35" s="705"/>
      <c r="BU35" s="705"/>
      <c r="BV35" s="705"/>
      <c r="BW35" s="705"/>
      <c r="BX35" s="705"/>
      <c r="BY35" s="705"/>
      <c r="BZ35" s="705"/>
      <c r="CA35" s="705"/>
      <c r="CB35" s="706"/>
      <c r="CD35" s="682" t="s">
        <v>325</v>
      </c>
      <c r="CE35" s="683"/>
      <c r="CF35" s="683"/>
      <c r="CG35" s="683"/>
      <c r="CH35" s="683"/>
      <c r="CI35" s="683"/>
      <c r="CJ35" s="683"/>
      <c r="CK35" s="683"/>
      <c r="CL35" s="683"/>
      <c r="CM35" s="683"/>
      <c r="CN35" s="683"/>
      <c r="CO35" s="683"/>
      <c r="CP35" s="683"/>
      <c r="CQ35" s="684"/>
      <c r="CR35" s="643">
        <v>939997</v>
      </c>
      <c r="CS35" s="662"/>
      <c r="CT35" s="662"/>
      <c r="CU35" s="662"/>
      <c r="CV35" s="662"/>
      <c r="CW35" s="662"/>
      <c r="CX35" s="662"/>
      <c r="CY35" s="663"/>
      <c r="CZ35" s="646">
        <v>0.6</v>
      </c>
      <c r="DA35" s="664"/>
      <c r="DB35" s="664"/>
      <c r="DC35" s="665"/>
      <c r="DD35" s="649">
        <v>825051</v>
      </c>
      <c r="DE35" s="662"/>
      <c r="DF35" s="662"/>
      <c r="DG35" s="662"/>
      <c r="DH35" s="662"/>
      <c r="DI35" s="662"/>
      <c r="DJ35" s="662"/>
      <c r="DK35" s="663"/>
      <c r="DL35" s="649">
        <v>825051</v>
      </c>
      <c r="DM35" s="662"/>
      <c r="DN35" s="662"/>
      <c r="DO35" s="662"/>
      <c r="DP35" s="662"/>
      <c r="DQ35" s="662"/>
      <c r="DR35" s="662"/>
      <c r="DS35" s="662"/>
      <c r="DT35" s="662"/>
      <c r="DU35" s="662"/>
      <c r="DV35" s="663"/>
      <c r="DW35" s="646">
        <v>1.1000000000000001</v>
      </c>
      <c r="DX35" s="664"/>
      <c r="DY35" s="664"/>
      <c r="DZ35" s="664"/>
      <c r="EA35" s="664"/>
      <c r="EB35" s="664"/>
      <c r="EC35" s="685"/>
    </row>
    <row r="36" spans="2:133" ht="11.25" customHeight="1" x14ac:dyDescent="0.2">
      <c r="B36" s="640" t="s">
        <v>326</v>
      </c>
      <c r="C36" s="641"/>
      <c r="D36" s="641"/>
      <c r="E36" s="641"/>
      <c r="F36" s="641"/>
      <c r="G36" s="641"/>
      <c r="H36" s="641"/>
      <c r="I36" s="641"/>
      <c r="J36" s="641"/>
      <c r="K36" s="641"/>
      <c r="L36" s="641"/>
      <c r="M36" s="641"/>
      <c r="N36" s="641"/>
      <c r="O36" s="641"/>
      <c r="P36" s="641"/>
      <c r="Q36" s="642"/>
      <c r="R36" s="643">
        <v>3852892</v>
      </c>
      <c r="S36" s="644"/>
      <c r="T36" s="644"/>
      <c r="U36" s="644"/>
      <c r="V36" s="644"/>
      <c r="W36" s="644"/>
      <c r="X36" s="644"/>
      <c r="Y36" s="645"/>
      <c r="Z36" s="676">
        <v>2.4</v>
      </c>
      <c r="AA36" s="676"/>
      <c r="AB36" s="676"/>
      <c r="AC36" s="676"/>
      <c r="AD36" s="677" t="s">
        <v>135</v>
      </c>
      <c r="AE36" s="677"/>
      <c r="AF36" s="677"/>
      <c r="AG36" s="677"/>
      <c r="AH36" s="677"/>
      <c r="AI36" s="677"/>
      <c r="AJ36" s="677"/>
      <c r="AK36" s="677"/>
      <c r="AL36" s="646" t="s">
        <v>135</v>
      </c>
      <c r="AM36" s="647"/>
      <c r="AN36" s="647"/>
      <c r="AO36" s="678"/>
      <c r="AP36" s="235"/>
      <c r="AQ36" s="695" t="s">
        <v>327</v>
      </c>
      <c r="AR36" s="696"/>
      <c r="AS36" s="696"/>
      <c r="AT36" s="696"/>
      <c r="AU36" s="696"/>
      <c r="AV36" s="696"/>
      <c r="AW36" s="696"/>
      <c r="AX36" s="696"/>
      <c r="AY36" s="697"/>
      <c r="AZ36" s="698">
        <v>10438018</v>
      </c>
      <c r="BA36" s="699"/>
      <c r="BB36" s="699"/>
      <c r="BC36" s="699"/>
      <c r="BD36" s="699"/>
      <c r="BE36" s="699"/>
      <c r="BF36" s="700"/>
      <c r="BG36" s="701" t="s">
        <v>328</v>
      </c>
      <c r="BH36" s="702"/>
      <c r="BI36" s="702"/>
      <c r="BJ36" s="702"/>
      <c r="BK36" s="702"/>
      <c r="BL36" s="702"/>
      <c r="BM36" s="702"/>
      <c r="BN36" s="702"/>
      <c r="BO36" s="702"/>
      <c r="BP36" s="702"/>
      <c r="BQ36" s="702"/>
      <c r="BR36" s="702"/>
      <c r="BS36" s="702"/>
      <c r="BT36" s="702"/>
      <c r="BU36" s="703"/>
      <c r="BV36" s="698">
        <v>967415</v>
      </c>
      <c r="BW36" s="699"/>
      <c r="BX36" s="699"/>
      <c r="BY36" s="699"/>
      <c r="BZ36" s="699"/>
      <c r="CA36" s="699"/>
      <c r="CB36" s="700"/>
      <c r="CD36" s="682" t="s">
        <v>329</v>
      </c>
      <c r="CE36" s="683"/>
      <c r="CF36" s="683"/>
      <c r="CG36" s="683"/>
      <c r="CH36" s="683"/>
      <c r="CI36" s="683"/>
      <c r="CJ36" s="683"/>
      <c r="CK36" s="683"/>
      <c r="CL36" s="683"/>
      <c r="CM36" s="683"/>
      <c r="CN36" s="683"/>
      <c r="CO36" s="683"/>
      <c r="CP36" s="683"/>
      <c r="CQ36" s="684"/>
      <c r="CR36" s="643">
        <v>35432741</v>
      </c>
      <c r="CS36" s="644"/>
      <c r="CT36" s="644"/>
      <c r="CU36" s="644"/>
      <c r="CV36" s="644"/>
      <c r="CW36" s="644"/>
      <c r="CX36" s="644"/>
      <c r="CY36" s="645"/>
      <c r="CZ36" s="646">
        <v>23.1</v>
      </c>
      <c r="DA36" s="664"/>
      <c r="DB36" s="664"/>
      <c r="DC36" s="665"/>
      <c r="DD36" s="649">
        <v>6518212</v>
      </c>
      <c r="DE36" s="644"/>
      <c r="DF36" s="644"/>
      <c r="DG36" s="644"/>
      <c r="DH36" s="644"/>
      <c r="DI36" s="644"/>
      <c r="DJ36" s="644"/>
      <c r="DK36" s="645"/>
      <c r="DL36" s="649">
        <v>3157536</v>
      </c>
      <c r="DM36" s="644"/>
      <c r="DN36" s="644"/>
      <c r="DO36" s="644"/>
      <c r="DP36" s="644"/>
      <c r="DQ36" s="644"/>
      <c r="DR36" s="644"/>
      <c r="DS36" s="644"/>
      <c r="DT36" s="644"/>
      <c r="DU36" s="644"/>
      <c r="DV36" s="645"/>
      <c r="DW36" s="646">
        <v>4.3</v>
      </c>
      <c r="DX36" s="664"/>
      <c r="DY36" s="664"/>
      <c r="DZ36" s="664"/>
      <c r="EA36" s="664"/>
      <c r="EB36" s="664"/>
      <c r="EC36" s="685"/>
    </row>
    <row r="37" spans="2:133" ht="11.25" customHeight="1" x14ac:dyDescent="0.2">
      <c r="B37" s="640" t="s">
        <v>330</v>
      </c>
      <c r="C37" s="641"/>
      <c r="D37" s="641"/>
      <c r="E37" s="641"/>
      <c r="F37" s="641"/>
      <c r="G37" s="641"/>
      <c r="H37" s="641"/>
      <c r="I37" s="641"/>
      <c r="J37" s="641"/>
      <c r="K37" s="641"/>
      <c r="L37" s="641"/>
      <c r="M37" s="641"/>
      <c r="N37" s="641"/>
      <c r="O37" s="641"/>
      <c r="P37" s="641"/>
      <c r="Q37" s="642"/>
      <c r="R37" s="643">
        <v>4021319</v>
      </c>
      <c r="S37" s="644"/>
      <c r="T37" s="644"/>
      <c r="U37" s="644"/>
      <c r="V37" s="644"/>
      <c r="W37" s="644"/>
      <c r="X37" s="644"/>
      <c r="Y37" s="645"/>
      <c r="Z37" s="676">
        <v>2.5</v>
      </c>
      <c r="AA37" s="676"/>
      <c r="AB37" s="676"/>
      <c r="AC37" s="676"/>
      <c r="AD37" s="677" t="s">
        <v>135</v>
      </c>
      <c r="AE37" s="677"/>
      <c r="AF37" s="677"/>
      <c r="AG37" s="677"/>
      <c r="AH37" s="677"/>
      <c r="AI37" s="677"/>
      <c r="AJ37" s="677"/>
      <c r="AK37" s="677"/>
      <c r="AL37" s="646" t="s">
        <v>233</v>
      </c>
      <c r="AM37" s="647"/>
      <c r="AN37" s="647"/>
      <c r="AO37" s="678"/>
      <c r="AQ37" s="686" t="s">
        <v>331</v>
      </c>
      <c r="AR37" s="687"/>
      <c r="AS37" s="687"/>
      <c r="AT37" s="687"/>
      <c r="AU37" s="687"/>
      <c r="AV37" s="687"/>
      <c r="AW37" s="687"/>
      <c r="AX37" s="687"/>
      <c r="AY37" s="688"/>
      <c r="AZ37" s="643">
        <v>372915</v>
      </c>
      <c r="BA37" s="644"/>
      <c r="BB37" s="644"/>
      <c r="BC37" s="644"/>
      <c r="BD37" s="662"/>
      <c r="BE37" s="662"/>
      <c r="BF37" s="689"/>
      <c r="BG37" s="682" t="s">
        <v>332</v>
      </c>
      <c r="BH37" s="683"/>
      <c r="BI37" s="683"/>
      <c r="BJ37" s="683"/>
      <c r="BK37" s="683"/>
      <c r="BL37" s="683"/>
      <c r="BM37" s="683"/>
      <c r="BN37" s="683"/>
      <c r="BO37" s="683"/>
      <c r="BP37" s="683"/>
      <c r="BQ37" s="683"/>
      <c r="BR37" s="683"/>
      <c r="BS37" s="683"/>
      <c r="BT37" s="683"/>
      <c r="BU37" s="684"/>
      <c r="BV37" s="643">
        <v>-151413</v>
      </c>
      <c r="BW37" s="644"/>
      <c r="BX37" s="644"/>
      <c r="BY37" s="644"/>
      <c r="BZ37" s="644"/>
      <c r="CA37" s="644"/>
      <c r="CB37" s="690"/>
      <c r="CD37" s="682" t="s">
        <v>333</v>
      </c>
      <c r="CE37" s="683"/>
      <c r="CF37" s="683"/>
      <c r="CG37" s="683"/>
      <c r="CH37" s="683"/>
      <c r="CI37" s="683"/>
      <c r="CJ37" s="683"/>
      <c r="CK37" s="683"/>
      <c r="CL37" s="683"/>
      <c r="CM37" s="683"/>
      <c r="CN37" s="683"/>
      <c r="CO37" s="683"/>
      <c r="CP37" s="683"/>
      <c r="CQ37" s="684"/>
      <c r="CR37" s="643">
        <v>1283380</v>
      </c>
      <c r="CS37" s="662"/>
      <c r="CT37" s="662"/>
      <c r="CU37" s="662"/>
      <c r="CV37" s="662"/>
      <c r="CW37" s="662"/>
      <c r="CX37" s="662"/>
      <c r="CY37" s="663"/>
      <c r="CZ37" s="646">
        <v>0.8</v>
      </c>
      <c r="DA37" s="664"/>
      <c r="DB37" s="664"/>
      <c r="DC37" s="665"/>
      <c r="DD37" s="649">
        <v>1283317</v>
      </c>
      <c r="DE37" s="662"/>
      <c r="DF37" s="662"/>
      <c r="DG37" s="662"/>
      <c r="DH37" s="662"/>
      <c r="DI37" s="662"/>
      <c r="DJ37" s="662"/>
      <c r="DK37" s="663"/>
      <c r="DL37" s="649">
        <v>1001685</v>
      </c>
      <c r="DM37" s="662"/>
      <c r="DN37" s="662"/>
      <c r="DO37" s="662"/>
      <c r="DP37" s="662"/>
      <c r="DQ37" s="662"/>
      <c r="DR37" s="662"/>
      <c r="DS37" s="662"/>
      <c r="DT37" s="662"/>
      <c r="DU37" s="662"/>
      <c r="DV37" s="663"/>
      <c r="DW37" s="646">
        <v>1.4</v>
      </c>
      <c r="DX37" s="664"/>
      <c r="DY37" s="664"/>
      <c r="DZ37" s="664"/>
      <c r="EA37" s="664"/>
      <c r="EB37" s="664"/>
      <c r="EC37" s="685"/>
    </row>
    <row r="38" spans="2:133" ht="11.25" customHeight="1" x14ac:dyDescent="0.2">
      <c r="B38" s="640" t="s">
        <v>334</v>
      </c>
      <c r="C38" s="641"/>
      <c r="D38" s="641"/>
      <c r="E38" s="641"/>
      <c r="F38" s="641"/>
      <c r="G38" s="641"/>
      <c r="H38" s="641"/>
      <c r="I38" s="641"/>
      <c r="J38" s="641"/>
      <c r="K38" s="641"/>
      <c r="L38" s="641"/>
      <c r="M38" s="641"/>
      <c r="N38" s="641"/>
      <c r="O38" s="641"/>
      <c r="P38" s="641"/>
      <c r="Q38" s="642"/>
      <c r="R38" s="643">
        <v>1837187</v>
      </c>
      <c r="S38" s="644"/>
      <c r="T38" s="644"/>
      <c r="U38" s="644"/>
      <c r="V38" s="644"/>
      <c r="W38" s="644"/>
      <c r="X38" s="644"/>
      <c r="Y38" s="645"/>
      <c r="Z38" s="676">
        <v>1.2</v>
      </c>
      <c r="AA38" s="676"/>
      <c r="AB38" s="676"/>
      <c r="AC38" s="676"/>
      <c r="AD38" s="677">
        <v>8740</v>
      </c>
      <c r="AE38" s="677"/>
      <c r="AF38" s="677"/>
      <c r="AG38" s="677"/>
      <c r="AH38" s="677"/>
      <c r="AI38" s="677"/>
      <c r="AJ38" s="677"/>
      <c r="AK38" s="677"/>
      <c r="AL38" s="646">
        <v>0</v>
      </c>
      <c r="AM38" s="647"/>
      <c r="AN38" s="647"/>
      <c r="AO38" s="678"/>
      <c r="AQ38" s="686" t="s">
        <v>335</v>
      </c>
      <c r="AR38" s="687"/>
      <c r="AS38" s="687"/>
      <c r="AT38" s="687"/>
      <c r="AU38" s="687"/>
      <c r="AV38" s="687"/>
      <c r="AW38" s="687"/>
      <c r="AX38" s="687"/>
      <c r="AY38" s="688"/>
      <c r="AZ38" s="643" t="s">
        <v>135</v>
      </c>
      <c r="BA38" s="644"/>
      <c r="BB38" s="644"/>
      <c r="BC38" s="644"/>
      <c r="BD38" s="662"/>
      <c r="BE38" s="662"/>
      <c r="BF38" s="689"/>
      <c r="BG38" s="682" t="s">
        <v>336</v>
      </c>
      <c r="BH38" s="683"/>
      <c r="BI38" s="683"/>
      <c r="BJ38" s="683"/>
      <c r="BK38" s="683"/>
      <c r="BL38" s="683"/>
      <c r="BM38" s="683"/>
      <c r="BN38" s="683"/>
      <c r="BO38" s="683"/>
      <c r="BP38" s="683"/>
      <c r="BQ38" s="683"/>
      <c r="BR38" s="683"/>
      <c r="BS38" s="683"/>
      <c r="BT38" s="683"/>
      <c r="BU38" s="684"/>
      <c r="BV38" s="643">
        <v>39179</v>
      </c>
      <c r="BW38" s="644"/>
      <c r="BX38" s="644"/>
      <c r="BY38" s="644"/>
      <c r="BZ38" s="644"/>
      <c r="CA38" s="644"/>
      <c r="CB38" s="690"/>
      <c r="CD38" s="682" t="s">
        <v>337</v>
      </c>
      <c r="CE38" s="683"/>
      <c r="CF38" s="683"/>
      <c r="CG38" s="683"/>
      <c r="CH38" s="683"/>
      <c r="CI38" s="683"/>
      <c r="CJ38" s="683"/>
      <c r="CK38" s="683"/>
      <c r="CL38" s="683"/>
      <c r="CM38" s="683"/>
      <c r="CN38" s="683"/>
      <c r="CO38" s="683"/>
      <c r="CP38" s="683"/>
      <c r="CQ38" s="684"/>
      <c r="CR38" s="643">
        <v>10438018</v>
      </c>
      <c r="CS38" s="644"/>
      <c r="CT38" s="644"/>
      <c r="CU38" s="644"/>
      <c r="CV38" s="644"/>
      <c r="CW38" s="644"/>
      <c r="CX38" s="644"/>
      <c r="CY38" s="645"/>
      <c r="CZ38" s="646">
        <v>6.8</v>
      </c>
      <c r="DA38" s="664"/>
      <c r="DB38" s="664"/>
      <c r="DC38" s="665"/>
      <c r="DD38" s="649">
        <v>8829269</v>
      </c>
      <c r="DE38" s="644"/>
      <c r="DF38" s="644"/>
      <c r="DG38" s="644"/>
      <c r="DH38" s="644"/>
      <c r="DI38" s="644"/>
      <c r="DJ38" s="644"/>
      <c r="DK38" s="645"/>
      <c r="DL38" s="649">
        <v>7107704</v>
      </c>
      <c r="DM38" s="644"/>
      <c r="DN38" s="644"/>
      <c r="DO38" s="644"/>
      <c r="DP38" s="644"/>
      <c r="DQ38" s="644"/>
      <c r="DR38" s="644"/>
      <c r="DS38" s="644"/>
      <c r="DT38" s="644"/>
      <c r="DU38" s="644"/>
      <c r="DV38" s="645"/>
      <c r="DW38" s="646">
        <v>9.6999999999999993</v>
      </c>
      <c r="DX38" s="664"/>
      <c r="DY38" s="664"/>
      <c r="DZ38" s="664"/>
      <c r="EA38" s="664"/>
      <c r="EB38" s="664"/>
      <c r="EC38" s="685"/>
    </row>
    <row r="39" spans="2:133" ht="11.25" customHeight="1" x14ac:dyDescent="0.2">
      <c r="B39" s="640" t="s">
        <v>338</v>
      </c>
      <c r="C39" s="641"/>
      <c r="D39" s="641"/>
      <c r="E39" s="641"/>
      <c r="F39" s="641"/>
      <c r="G39" s="641"/>
      <c r="H39" s="641"/>
      <c r="I39" s="641"/>
      <c r="J39" s="641"/>
      <c r="K39" s="641"/>
      <c r="L39" s="641"/>
      <c r="M39" s="641"/>
      <c r="N39" s="641"/>
      <c r="O39" s="641"/>
      <c r="P39" s="641"/>
      <c r="Q39" s="642"/>
      <c r="R39" s="643">
        <v>3670000</v>
      </c>
      <c r="S39" s="644"/>
      <c r="T39" s="644"/>
      <c r="U39" s="644"/>
      <c r="V39" s="644"/>
      <c r="W39" s="644"/>
      <c r="X39" s="644"/>
      <c r="Y39" s="645"/>
      <c r="Z39" s="676">
        <v>2.2999999999999998</v>
      </c>
      <c r="AA39" s="676"/>
      <c r="AB39" s="676"/>
      <c r="AC39" s="676"/>
      <c r="AD39" s="677" t="s">
        <v>135</v>
      </c>
      <c r="AE39" s="677"/>
      <c r="AF39" s="677"/>
      <c r="AG39" s="677"/>
      <c r="AH39" s="677"/>
      <c r="AI39" s="677"/>
      <c r="AJ39" s="677"/>
      <c r="AK39" s="677"/>
      <c r="AL39" s="646" t="s">
        <v>135</v>
      </c>
      <c r="AM39" s="647"/>
      <c r="AN39" s="647"/>
      <c r="AO39" s="678"/>
      <c r="AQ39" s="686" t="s">
        <v>339</v>
      </c>
      <c r="AR39" s="687"/>
      <c r="AS39" s="687"/>
      <c r="AT39" s="687"/>
      <c r="AU39" s="687"/>
      <c r="AV39" s="687"/>
      <c r="AW39" s="687"/>
      <c r="AX39" s="687"/>
      <c r="AY39" s="688"/>
      <c r="AZ39" s="643" t="s">
        <v>135</v>
      </c>
      <c r="BA39" s="644"/>
      <c r="BB39" s="644"/>
      <c r="BC39" s="644"/>
      <c r="BD39" s="662"/>
      <c r="BE39" s="662"/>
      <c r="BF39" s="689"/>
      <c r="BG39" s="682" t="s">
        <v>340</v>
      </c>
      <c r="BH39" s="683"/>
      <c r="BI39" s="683"/>
      <c r="BJ39" s="683"/>
      <c r="BK39" s="683"/>
      <c r="BL39" s="683"/>
      <c r="BM39" s="683"/>
      <c r="BN39" s="683"/>
      <c r="BO39" s="683"/>
      <c r="BP39" s="683"/>
      <c r="BQ39" s="683"/>
      <c r="BR39" s="683"/>
      <c r="BS39" s="683"/>
      <c r="BT39" s="683"/>
      <c r="BU39" s="684"/>
      <c r="BV39" s="643">
        <v>53980</v>
      </c>
      <c r="BW39" s="644"/>
      <c r="BX39" s="644"/>
      <c r="BY39" s="644"/>
      <c r="BZ39" s="644"/>
      <c r="CA39" s="644"/>
      <c r="CB39" s="690"/>
      <c r="CD39" s="682" t="s">
        <v>341</v>
      </c>
      <c r="CE39" s="683"/>
      <c r="CF39" s="683"/>
      <c r="CG39" s="683"/>
      <c r="CH39" s="683"/>
      <c r="CI39" s="683"/>
      <c r="CJ39" s="683"/>
      <c r="CK39" s="683"/>
      <c r="CL39" s="683"/>
      <c r="CM39" s="683"/>
      <c r="CN39" s="683"/>
      <c r="CO39" s="683"/>
      <c r="CP39" s="683"/>
      <c r="CQ39" s="684"/>
      <c r="CR39" s="643">
        <v>4886029</v>
      </c>
      <c r="CS39" s="662"/>
      <c r="CT39" s="662"/>
      <c r="CU39" s="662"/>
      <c r="CV39" s="662"/>
      <c r="CW39" s="662"/>
      <c r="CX39" s="662"/>
      <c r="CY39" s="663"/>
      <c r="CZ39" s="646">
        <v>3.2</v>
      </c>
      <c r="DA39" s="664"/>
      <c r="DB39" s="664"/>
      <c r="DC39" s="665"/>
      <c r="DD39" s="649">
        <v>3532008</v>
      </c>
      <c r="DE39" s="662"/>
      <c r="DF39" s="662"/>
      <c r="DG39" s="662"/>
      <c r="DH39" s="662"/>
      <c r="DI39" s="662"/>
      <c r="DJ39" s="662"/>
      <c r="DK39" s="663"/>
      <c r="DL39" s="649" t="s">
        <v>135</v>
      </c>
      <c r="DM39" s="662"/>
      <c r="DN39" s="662"/>
      <c r="DO39" s="662"/>
      <c r="DP39" s="662"/>
      <c r="DQ39" s="662"/>
      <c r="DR39" s="662"/>
      <c r="DS39" s="662"/>
      <c r="DT39" s="662"/>
      <c r="DU39" s="662"/>
      <c r="DV39" s="663"/>
      <c r="DW39" s="646" t="s">
        <v>135</v>
      </c>
      <c r="DX39" s="664"/>
      <c r="DY39" s="664"/>
      <c r="DZ39" s="664"/>
      <c r="EA39" s="664"/>
      <c r="EB39" s="664"/>
      <c r="EC39" s="685"/>
    </row>
    <row r="40" spans="2:133" ht="11.25" customHeight="1" x14ac:dyDescent="0.2">
      <c r="B40" s="640" t="s">
        <v>342</v>
      </c>
      <c r="C40" s="641"/>
      <c r="D40" s="641"/>
      <c r="E40" s="641"/>
      <c r="F40" s="641"/>
      <c r="G40" s="641"/>
      <c r="H40" s="641"/>
      <c r="I40" s="641"/>
      <c r="J40" s="641"/>
      <c r="K40" s="641"/>
      <c r="L40" s="641"/>
      <c r="M40" s="641"/>
      <c r="N40" s="641"/>
      <c r="O40" s="641"/>
      <c r="P40" s="641"/>
      <c r="Q40" s="642"/>
      <c r="R40" s="643" t="s">
        <v>135</v>
      </c>
      <c r="S40" s="644"/>
      <c r="T40" s="644"/>
      <c r="U40" s="644"/>
      <c r="V40" s="644"/>
      <c r="W40" s="644"/>
      <c r="X40" s="644"/>
      <c r="Y40" s="645"/>
      <c r="Z40" s="676" t="s">
        <v>233</v>
      </c>
      <c r="AA40" s="676"/>
      <c r="AB40" s="676"/>
      <c r="AC40" s="676"/>
      <c r="AD40" s="677" t="s">
        <v>233</v>
      </c>
      <c r="AE40" s="677"/>
      <c r="AF40" s="677"/>
      <c r="AG40" s="677"/>
      <c r="AH40" s="677"/>
      <c r="AI40" s="677"/>
      <c r="AJ40" s="677"/>
      <c r="AK40" s="677"/>
      <c r="AL40" s="646" t="s">
        <v>233</v>
      </c>
      <c r="AM40" s="647"/>
      <c r="AN40" s="647"/>
      <c r="AO40" s="678"/>
      <c r="AQ40" s="686" t="s">
        <v>343</v>
      </c>
      <c r="AR40" s="687"/>
      <c r="AS40" s="687"/>
      <c r="AT40" s="687"/>
      <c r="AU40" s="687"/>
      <c r="AV40" s="687"/>
      <c r="AW40" s="687"/>
      <c r="AX40" s="687"/>
      <c r="AY40" s="688"/>
      <c r="AZ40" s="643" t="s">
        <v>233</v>
      </c>
      <c r="BA40" s="644"/>
      <c r="BB40" s="644"/>
      <c r="BC40" s="644"/>
      <c r="BD40" s="662"/>
      <c r="BE40" s="662"/>
      <c r="BF40" s="689"/>
      <c r="BG40" s="691" t="s">
        <v>344</v>
      </c>
      <c r="BH40" s="692"/>
      <c r="BI40" s="692"/>
      <c r="BJ40" s="692"/>
      <c r="BK40" s="692"/>
      <c r="BL40" s="236"/>
      <c r="BM40" s="683" t="s">
        <v>345</v>
      </c>
      <c r="BN40" s="683"/>
      <c r="BO40" s="683"/>
      <c r="BP40" s="683"/>
      <c r="BQ40" s="683"/>
      <c r="BR40" s="683"/>
      <c r="BS40" s="683"/>
      <c r="BT40" s="683"/>
      <c r="BU40" s="684"/>
      <c r="BV40" s="643">
        <v>111</v>
      </c>
      <c r="BW40" s="644"/>
      <c r="BX40" s="644"/>
      <c r="BY40" s="644"/>
      <c r="BZ40" s="644"/>
      <c r="CA40" s="644"/>
      <c r="CB40" s="690"/>
      <c r="CD40" s="682" t="s">
        <v>346</v>
      </c>
      <c r="CE40" s="683"/>
      <c r="CF40" s="683"/>
      <c r="CG40" s="683"/>
      <c r="CH40" s="683"/>
      <c r="CI40" s="683"/>
      <c r="CJ40" s="683"/>
      <c r="CK40" s="683"/>
      <c r="CL40" s="683"/>
      <c r="CM40" s="683"/>
      <c r="CN40" s="683"/>
      <c r="CO40" s="683"/>
      <c r="CP40" s="683"/>
      <c r="CQ40" s="684"/>
      <c r="CR40" s="643">
        <v>35032</v>
      </c>
      <c r="CS40" s="644"/>
      <c r="CT40" s="644"/>
      <c r="CU40" s="644"/>
      <c r="CV40" s="644"/>
      <c r="CW40" s="644"/>
      <c r="CX40" s="644"/>
      <c r="CY40" s="645"/>
      <c r="CZ40" s="646">
        <v>0</v>
      </c>
      <c r="DA40" s="664"/>
      <c r="DB40" s="664"/>
      <c r="DC40" s="665"/>
      <c r="DD40" s="649">
        <v>34907</v>
      </c>
      <c r="DE40" s="644"/>
      <c r="DF40" s="644"/>
      <c r="DG40" s="644"/>
      <c r="DH40" s="644"/>
      <c r="DI40" s="644"/>
      <c r="DJ40" s="644"/>
      <c r="DK40" s="645"/>
      <c r="DL40" s="649">
        <v>642</v>
      </c>
      <c r="DM40" s="644"/>
      <c r="DN40" s="644"/>
      <c r="DO40" s="644"/>
      <c r="DP40" s="644"/>
      <c r="DQ40" s="644"/>
      <c r="DR40" s="644"/>
      <c r="DS40" s="644"/>
      <c r="DT40" s="644"/>
      <c r="DU40" s="644"/>
      <c r="DV40" s="645"/>
      <c r="DW40" s="646">
        <v>0</v>
      </c>
      <c r="DX40" s="664"/>
      <c r="DY40" s="664"/>
      <c r="DZ40" s="664"/>
      <c r="EA40" s="664"/>
      <c r="EB40" s="664"/>
      <c r="EC40" s="685"/>
    </row>
    <row r="41" spans="2:133" ht="11.25" customHeight="1" x14ac:dyDescent="0.2">
      <c r="B41" s="640" t="s">
        <v>347</v>
      </c>
      <c r="C41" s="641"/>
      <c r="D41" s="641"/>
      <c r="E41" s="641"/>
      <c r="F41" s="641"/>
      <c r="G41" s="641"/>
      <c r="H41" s="641"/>
      <c r="I41" s="641"/>
      <c r="J41" s="641"/>
      <c r="K41" s="641"/>
      <c r="L41" s="641"/>
      <c r="M41" s="641"/>
      <c r="N41" s="641"/>
      <c r="O41" s="641"/>
      <c r="P41" s="641"/>
      <c r="Q41" s="642"/>
      <c r="R41" s="643" t="s">
        <v>135</v>
      </c>
      <c r="S41" s="644"/>
      <c r="T41" s="644"/>
      <c r="U41" s="644"/>
      <c r="V41" s="644"/>
      <c r="W41" s="644"/>
      <c r="X41" s="644"/>
      <c r="Y41" s="645"/>
      <c r="Z41" s="676" t="s">
        <v>135</v>
      </c>
      <c r="AA41" s="676"/>
      <c r="AB41" s="676"/>
      <c r="AC41" s="676"/>
      <c r="AD41" s="677" t="s">
        <v>233</v>
      </c>
      <c r="AE41" s="677"/>
      <c r="AF41" s="677"/>
      <c r="AG41" s="677"/>
      <c r="AH41" s="677"/>
      <c r="AI41" s="677"/>
      <c r="AJ41" s="677"/>
      <c r="AK41" s="677"/>
      <c r="AL41" s="646" t="s">
        <v>233</v>
      </c>
      <c r="AM41" s="647"/>
      <c r="AN41" s="647"/>
      <c r="AO41" s="678"/>
      <c r="AQ41" s="686" t="s">
        <v>348</v>
      </c>
      <c r="AR41" s="687"/>
      <c r="AS41" s="687"/>
      <c r="AT41" s="687"/>
      <c r="AU41" s="687"/>
      <c r="AV41" s="687"/>
      <c r="AW41" s="687"/>
      <c r="AX41" s="687"/>
      <c r="AY41" s="688"/>
      <c r="AZ41" s="643">
        <v>3150353</v>
      </c>
      <c r="BA41" s="644"/>
      <c r="BB41" s="644"/>
      <c r="BC41" s="644"/>
      <c r="BD41" s="662"/>
      <c r="BE41" s="662"/>
      <c r="BF41" s="689"/>
      <c r="BG41" s="691"/>
      <c r="BH41" s="692"/>
      <c r="BI41" s="692"/>
      <c r="BJ41" s="692"/>
      <c r="BK41" s="692"/>
      <c r="BL41" s="236"/>
      <c r="BM41" s="683" t="s">
        <v>349</v>
      </c>
      <c r="BN41" s="683"/>
      <c r="BO41" s="683"/>
      <c r="BP41" s="683"/>
      <c r="BQ41" s="683"/>
      <c r="BR41" s="683"/>
      <c r="BS41" s="683"/>
      <c r="BT41" s="683"/>
      <c r="BU41" s="684"/>
      <c r="BV41" s="643">
        <v>4</v>
      </c>
      <c r="BW41" s="644"/>
      <c r="BX41" s="644"/>
      <c r="BY41" s="644"/>
      <c r="BZ41" s="644"/>
      <c r="CA41" s="644"/>
      <c r="CB41" s="690"/>
      <c r="CD41" s="682" t="s">
        <v>350</v>
      </c>
      <c r="CE41" s="683"/>
      <c r="CF41" s="683"/>
      <c r="CG41" s="683"/>
      <c r="CH41" s="683"/>
      <c r="CI41" s="683"/>
      <c r="CJ41" s="683"/>
      <c r="CK41" s="683"/>
      <c r="CL41" s="683"/>
      <c r="CM41" s="683"/>
      <c r="CN41" s="683"/>
      <c r="CO41" s="683"/>
      <c r="CP41" s="683"/>
      <c r="CQ41" s="684"/>
      <c r="CR41" s="643" t="s">
        <v>233</v>
      </c>
      <c r="CS41" s="662"/>
      <c r="CT41" s="662"/>
      <c r="CU41" s="662"/>
      <c r="CV41" s="662"/>
      <c r="CW41" s="662"/>
      <c r="CX41" s="662"/>
      <c r="CY41" s="663"/>
      <c r="CZ41" s="646" t="s">
        <v>135</v>
      </c>
      <c r="DA41" s="664"/>
      <c r="DB41" s="664"/>
      <c r="DC41" s="665"/>
      <c r="DD41" s="649" t="s">
        <v>135</v>
      </c>
      <c r="DE41" s="662"/>
      <c r="DF41" s="662"/>
      <c r="DG41" s="662"/>
      <c r="DH41" s="662"/>
      <c r="DI41" s="662"/>
      <c r="DJ41" s="662"/>
      <c r="DK41" s="663"/>
      <c r="DL41" s="650"/>
      <c r="DM41" s="651"/>
      <c r="DN41" s="651"/>
      <c r="DO41" s="651"/>
      <c r="DP41" s="651"/>
      <c r="DQ41" s="651"/>
      <c r="DR41" s="651"/>
      <c r="DS41" s="651"/>
      <c r="DT41" s="651"/>
      <c r="DU41" s="651"/>
      <c r="DV41" s="652"/>
      <c r="DW41" s="653"/>
      <c r="DX41" s="654"/>
      <c r="DY41" s="654"/>
      <c r="DZ41" s="654"/>
      <c r="EA41" s="654"/>
      <c r="EB41" s="654"/>
      <c r="EC41" s="655"/>
    </row>
    <row r="42" spans="2:133" ht="11.25" customHeight="1" x14ac:dyDescent="0.2">
      <c r="B42" s="640" t="s">
        <v>351</v>
      </c>
      <c r="C42" s="641"/>
      <c r="D42" s="641"/>
      <c r="E42" s="641"/>
      <c r="F42" s="641"/>
      <c r="G42" s="641"/>
      <c r="H42" s="641"/>
      <c r="I42" s="641"/>
      <c r="J42" s="641"/>
      <c r="K42" s="641"/>
      <c r="L42" s="641"/>
      <c r="M42" s="641"/>
      <c r="N42" s="641"/>
      <c r="O42" s="641"/>
      <c r="P42" s="641"/>
      <c r="Q42" s="642"/>
      <c r="R42" s="643" t="s">
        <v>135</v>
      </c>
      <c r="S42" s="644"/>
      <c r="T42" s="644"/>
      <c r="U42" s="644"/>
      <c r="V42" s="644"/>
      <c r="W42" s="644"/>
      <c r="X42" s="644"/>
      <c r="Y42" s="645"/>
      <c r="Z42" s="676" t="s">
        <v>135</v>
      </c>
      <c r="AA42" s="676"/>
      <c r="AB42" s="676"/>
      <c r="AC42" s="676"/>
      <c r="AD42" s="677" t="s">
        <v>135</v>
      </c>
      <c r="AE42" s="677"/>
      <c r="AF42" s="677"/>
      <c r="AG42" s="677"/>
      <c r="AH42" s="677"/>
      <c r="AI42" s="677"/>
      <c r="AJ42" s="677"/>
      <c r="AK42" s="677"/>
      <c r="AL42" s="646" t="s">
        <v>135</v>
      </c>
      <c r="AM42" s="647"/>
      <c r="AN42" s="647"/>
      <c r="AO42" s="678"/>
      <c r="AQ42" s="679" t="s">
        <v>352</v>
      </c>
      <c r="AR42" s="680"/>
      <c r="AS42" s="680"/>
      <c r="AT42" s="680"/>
      <c r="AU42" s="680"/>
      <c r="AV42" s="680"/>
      <c r="AW42" s="680"/>
      <c r="AX42" s="680"/>
      <c r="AY42" s="681"/>
      <c r="AZ42" s="627">
        <v>6914750</v>
      </c>
      <c r="BA42" s="666"/>
      <c r="BB42" s="666"/>
      <c r="BC42" s="666"/>
      <c r="BD42" s="628"/>
      <c r="BE42" s="628"/>
      <c r="BF42" s="672"/>
      <c r="BG42" s="693"/>
      <c r="BH42" s="694"/>
      <c r="BI42" s="694"/>
      <c r="BJ42" s="694"/>
      <c r="BK42" s="694"/>
      <c r="BL42" s="237"/>
      <c r="BM42" s="673" t="s">
        <v>353</v>
      </c>
      <c r="BN42" s="673"/>
      <c r="BO42" s="673"/>
      <c r="BP42" s="673"/>
      <c r="BQ42" s="673"/>
      <c r="BR42" s="673"/>
      <c r="BS42" s="673"/>
      <c r="BT42" s="673"/>
      <c r="BU42" s="674"/>
      <c r="BV42" s="627">
        <v>287</v>
      </c>
      <c r="BW42" s="666"/>
      <c r="BX42" s="666"/>
      <c r="BY42" s="666"/>
      <c r="BZ42" s="666"/>
      <c r="CA42" s="666"/>
      <c r="CB42" s="675"/>
      <c r="CD42" s="640" t="s">
        <v>354</v>
      </c>
      <c r="CE42" s="641"/>
      <c r="CF42" s="641"/>
      <c r="CG42" s="641"/>
      <c r="CH42" s="641"/>
      <c r="CI42" s="641"/>
      <c r="CJ42" s="641"/>
      <c r="CK42" s="641"/>
      <c r="CL42" s="641"/>
      <c r="CM42" s="641"/>
      <c r="CN42" s="641"/>
      <c r="CO42" s="641"/>
      <c r="CP42" s="641"/>
      <c r="CQ42" s="642"/>
      <c r="CR42" s="643">
        <v>16583501</v>
      </c>
      <c r="CS42" s="644"/>
      <c r="CT42" s="644"/>
      <c r="CU42" s="644"/>
      <c r="CV42" s="644"/>
      <c r="CW42" s="644"/>
      <c r="CX42" s="644"/>
      <c r="CY42" s="645"/>
      <c r="CZ42" s="646">
        <v>10.8</v>
      </c>
      <c r="DA42" s="647"/>
      <c r="DB42" s="647"/>
      <c r="DC42" s="648"/>
      <c r="DD42" s="649">
        <v>6061487</v>
      </c>
      <c r="DE42" s="644"/>
      <c r="DF42" s="644"/>
      <c r="DG42" s="644"/>
      <c r="DH42" s="644"/>
      <c r="DI42" s="644"/>
      <c r="DJ42" s="644"/>
      <c r="DK42" s="645"/>
      <c r="DL42" s="650"/>
      <c r="DM42" s="651"/>
      <c r="DN42" s="651"/>
      <c r="DO42" s="651"/>
      <c r="DP42" s="651"/>
      <c r="DQ42" s="651"/>
      <c r="DR42" s="651"/>
      <c r="DS42" s="651"/>
      <c r="DT42" s="651"/>
      <c r="DU42" s="651"/>
      <c r="DV42" s="652"/>
      <c r="DW42" s="653"/>
      <c r="DX42" s="654"/>
      <c r="DY42" s="654"/>
      <c r="DZ42" s="654"/>
      <c r="EA42" s="654"/>
      <c r="EB42" s="654"/>
      <c r="EC42" s="655"/>
    </row>
    <row r="43" spans="2:133" ht="11.25" customHeight="1" x14ac:dyDescent="0.2">
      <c r="B43" s="624" t="s">
        <v>355</v>
      </c>
      <c r="C43" s="625"/>
      <c r="D43" s="625"/>
      <c r="E43" s="625"/>
      <c r="F43" s="625"/>
      <c r="G43" s="625"/>
      <c r="H43" s="625"/>
      <c r="I43" s="625"/>
      <c r="J43" s="625"/>
      <c r="K43" s="625"/>
      <c r="L43" s="625"/>
      <c r="M43" s="625"/>
      <c r="N43" s="625"/>
      <c r="O43" s="625"/>
      <c r="P43" s="625"/>
      <c r="Q43" s="626"/>
      <c r="R43" s="627">
        <v>159725780</v>
      </c>
      <c r="S43" s="666"/>
      <c r="T43" s="666"/>
      <c r="U43" s="666"/>
      <c r="V43" s="666"/>
      <c r="W43" s="666"/>
      <c r="X43" s="666"/>
      <c r="Y43" s="667"/>
      <c r="Z43" s="668">
        <v>100</v>
      </c>
      <c r="AA43" s="668"/>
      <c r="AB43" s="668"/>
      <c r="AC43" s="668"/>
      <c r="AD43" s="669">
        <v>73389679</v>
      </c>
      <c r="AE43" s="669"/>
      <c r="AF43" s="669"/>
      <c r="AG43" s="669"/>
      <c r="AH43" s="669"/>
      <c r="AI43" s="669"/>
      <c r="AJ43" s="669"/>
      <c r="AK43" s="669"/>
      <c r="AL43" s="630">
        <v>100</v>
      </c>
      <c r="AM43" s="670"/>
      <c r="AN43" s="670"/>
      <c r="AO43" s="671"/>
      <c r="BV43" s="238"/>
      <c r="BW43" s="238"/>
      <c r="BX43" s="238"/>
      <c r="BY43" s="238"/>
      <c r="BZ43" s="238"/>
      <c r="CA43" s="238"/>
      <c r="CB43" s="238"/>
      <c r="CD43" s="640" t="s">
        <v>356</v>
      </c>
      <c r="CE43" s="641"/>
      <c r="CF43" s="641"/>
      <c r="CG43" s="641"/>
      <c r="CH43" s="641"/>
      <c r="CI43" s="641"/>
      <c r="CJ43" s="641"/>
      <c r="CK43" s="641"/>
      <c r="CL43" s="641"/>
      <c r="CM43" s="641"/>
      <c r="CN43" s="641"/>
      <c r="CO43" s="641"/>
      <c r="CP43" s="641"/>
      <c r="CQ43" s="642"/>
      <c r="CR43" s="643">
        <v>388790</v>
      </c>
      <c r="CS43" s="662"/>
      <c r="CT43" s="662"/>
      <c r="CU43" s="662"/>
      <c r="CV43" s="662"/>
      <c r="CW43" s="662"/>
      <c r="CX43" s="662"/>
      <c r="CY43" s="663"/>
      <c r="CZ43" s="646">
        <v>0.3</v>
      </c>
      <c r="DA43" s="664"/>
      <c r="DB43" s="664"/>
      <c r="DC43" s="665"/>
      <c r="DD43" s="649">
        <v>377165</v>
      </c>
      <c r="DE43" s="662"/>
      <c r="DF43" s="662"/>
      <c r="DG43" s="662"/>
      <c r="DH43" s="662"/>
      <c r="DI43" s="662"/>
      <c r="DJ43" s="662"/>
      <c r="DK43" s="663"/>
      <c r="DL43" s="650"/>
      <c r="DM43" s="651"/>
      <c r="DN43" s="651"/>
      <c r="DO43" s="651"/>
      <c r="DP43" s="651"/>
      <c r="DQ43" s="651"/>
      <c r="DR43" s="651"/>
      <c r="DS43" s="651"/>
      <c r="DT43" s="651"/>
      <c r="DU43" s="651"/>
      <c r="DV43" s="652"/>
      <c r="DW43" s="653"/>
      <c r="DX43" s="654"/>
      <c r="DY43" s="654"/>
      <c r="DZ43" s="654"/>
      <c r="EA43" s="654"/>
      <c r="EB43" s="654"/>
      <c r="EC43" s="65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6" t="s">
        <v>303</v>
      </c>
      <c r="CE44" s="657"/>
      <c r="CF44" s="640" t="s">
        <v>357</v>
      </c>
      <c r="CG44" s="641"/>
      <c r="CH44" s="641"/>
      <c r="CI44" s="641"/>
      <c r="CJ44" s="641"/>
      <c r="CK44" s="641"/>
      <c r="CL44" s="641"/>
      <c r="CM44" s="641"/>
      <c r="CN44" s="641"/>
      <c r="CO44" s="641"/>
      <c r="CP44" s="641"/>
      <c r="CQ44" s="642"/>
      <c r="CR44" s="643">
        <v>16331906</v>
      </c>
      <c r="CS44" s="644"/>
      <c r="CT44" s="644"/>
      <c r="CU44" s="644"/>
      <c r="CV44" s="644"/>
      <c r="CW44" s="644"/>
      <c r="CX44" s="644"/>
      <c r="CY44" s="645"/>
      <c r="CZ44" s="646">
        <v>10.6</v>
      </c>
      <c r="DA44" s="647"/>
      <c r="DB44" s="647"/>
      <c r="DC44" s="648"/>
      <c r="DD44" s="649">
        <v>5871875</v>
      </c>
      <c r="DE44" s="644"/>
      <c r="DF44" s="644"/>
      <c r="DG44" s="644"/>
      <c r="DH44" s="644"/>
      <c r="DI44" s="644"/>
      <c r="DJ44" s="644"/>
      <c r="DK44" s="645"/>
      <c r="DL44" s="650"/>
      <c r="DM44" s="651"/>
      <c r="DN44" s="651"/>
      <c r="DO44" s="651"/>
      <c r="DP44" s="651"/>
      <c r="DQ44" s="651"/>
      <c r="DR44" s="651"/>
      <c r="DS44" s="651"/>
      <c r="DT44" s="651"/>
      <c r="DU44" s="651"/>
      <c r="DV44" s="652"/>
      <c r="DW44" s="653"/>
      <c r="DX44" s="654"/>
      <c r="DY44" s="654"/>
      <c r="DZ44" s="654"/>
      <c r="EA44" s="654"/>
      <c r="EB44" s="654"/>
      <c r="EC44" s="655"/>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8"/>
      <c r="CE45" s="659"/>
      <c r="CF45" s="640" t="s">
        <v>359</v>
      </c>
      <c r="CG45" s="641"/>
      <c r="CH45" s="641"/>
      <c r="CI45" s="641"/>
      <c r="CJ45" s="641"/>
      <c r="CK45" s="641"/>
      <c r="CL45" s="641"/>
      <c r="CM45" s="641"/>
      <c r="CN45" s="641"/>
      <c r="CO45" s="641"/>
      <c r="CP45" s="641"/>
      <c r="CQ45" s="642"/>
      <c r="CR45" s="643">
        <v>6461124</v>
      </c>
      <c r="CS45" s="662"/>
      <c r="CT45" s="662"/>
      <c r="CU45" s="662"/>
      <c r="CV45" s="662"/>
      <c r="CW45" s="662"/>
      <c r="CX45" s="662"/>
      <c r="CY45" s="663"/>
      <c r="CZ45" s="646">
        <v>4.2</v>
      </c>
      <c r="DA45" s="664"/>
      <c r="DB45" s="664"/>
      <c r="DC45" s="665"/>
      <c r="DD45" s="649">
        <v>750693</v>
      </c>
      <c r="DE45" s="662"/>
      <c r="DF45" s="662"/>
      <c r="DG45" s="662"/>
      <c r="DH45" s="662"/>
      <c r="DI45" s="662"/>
      <c r="DJ45" s="662"/>
      <c r="DK45" s="663"/>
      <c r="DL45" s="650"/>
      <c r="DM45" s="651"/>
      <c r="DN45" s="651"/>
      <c r="DO45" s="651"/>
      <c r="DP45" s="651"/>
      <c r="DQ45" s="651"/>
      <c r="DR45" s="651"/>
      <c r="DS45" s="651"/>
      <c r="DT45" s="651"/>
      <c r="DU45" s="651"/>
      <c r="DV45" s="652"/>
      <c r="DW45" s="653"/>
      <c r="DX45" s="654"/>
      <c r="DY45" s="654"/>
      <c r="DZ45" s="654"/>
      <c r="EA45" s="654"/>
      <c r="EB45" s="654"/>
      <c r="EC45" s="655"/>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8"/>
      <c r="CE46" s="659"/>
      <c r="CF46" s="640" t="s">
        <v>361</v>
      </c>
      <c r="CG46" s="641"/>
      <c r="CH46" s="641"/>
      <c r="CI46" s="641"/>
      <c r="CJ46" s="641"/>
      <c r="CK46" s="641"/>
      <c r="CL46" s="641"/>
      <c r="CM46" s="641"/>
      <c r="CN46" s="641"/>
      <c r="CO46" s="641"/>
      <c r="CP46" s="641"/>
      <c r="CQ46" s="642"/>
      <c r="CR46" s="643">
        <v>9868692</v>
      </c>
      <c r="CS46" s="644"/>
      <c r="CT46" s="644"/>
      <c r="CU46" s="644"/>
      <c r="CV46" s="644"/>
      <c r="CW46" s="644"/>
      <c r="CX46" s="644"/>
      <c r="CY46" s="645"/>
      <c r="CZ46" s="646">
        <v>6.4</v>
      </c>
      <c r="DA46" s="647"/>
      <c r="DB46" s="647"/>
      <c r="DC46" s="648"/>
      <c r="DD46" s="649">
        <v>5119092</v>
      </c>
      <c r="DE46" s="644"/>
      <c r="DF46" s="644"/>
      <c r="DG46" s="644"/>
      <c r="DH46" s="644"/>
      <c r="DI46" s="644"/>
      <c r="DJ46" s="644"/>
      <c r="DK46" s="645"/>
      <c r="DL46" s="650"/>
      <c r="DM46" s="651"/>
      <c r="DN46" s="651"/>
      <c r="DO46" s="651"/>
      <c r="DP46" s="651"/>
      <c r="DQ46" s="651"/>
      <c r="DR46" s="651"/>
      <c r="DS46" s="651"/>
      <c r="DT46" s="651"/>
      <c r="DU46" s="651"/>
      <c r="DV46" s="652"/>
      <c r="DW46" s="653"/>
      <c r="DX46" s="654"/>
      <c r="DY46" s="654"/>
      <c r="DZ46" s="654"/>
      <c r="EA46" s="654"/>
      <c r="EB46" s="654"/>
      <c r="EC46" s="655"/>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8"/>
      <c r="CE47" s="659"/>
      <c r="CF47" s="640" t="s">
        <v>363</v>
      </c>
      <c r="CG47" s="641"/>
      <c r="CH47" s="641"/>
      <c r="CI47" s="641"/>
      <c r="CJ47" s="641"/>
      <c r="CK47" s="641"/>
      <c r="CL47" s="641"/>
      <c r="CM47" s="641"/>
      <c r="CN47" s="641"/>
      <c r="CO47" s="641"/>
      <c r="CP47" s="641"/>
      <c r="CQ47" s="642"/>
      <c r="CR47" s="643">
        <v>251595</v>
      </c>
      <c r="CS47" s="662"/>
      <c r="CT47" s="662"/>
      <c r="CU47" s="662"/>
      <c r="CV47" s="662"/>
      <c r="CW47" s="662"/>
      <c r="CX47" s="662"/>
      <c r="CY47" s="663"/>
      <c r="CZ47" s="646">
        <v>0.2</v>
      </c>
      <c r="DA47" s="664"/>
      <c r="DB47" s="664"/>
      <c r="DC47" s="665"/>
      <c r="DD47" s="649">
        <v>189612</v>
      </c>
      <c r="DE47" s="662"/>
      <c r="DF47" s="662"/>
      <c r="DG47" s="662"/>
      <c r="DH47" s="662"/>
      <c r="DI47" s="662"/>
      <c r="DJ47" s="662"/>
      <c r="DK47" s="663"/>
      <c r="DL47" s="650"/>
      <c r="DM47" s="651"/>
      <c r="DN47" s="651"/>
      <c r="DO47" s="651"/>
      <c r="DP47" s="651"/>
      <c r="DQ47" s="651"/>
      <c r="DR47" s="651"/>
      <c r="DS47" s="651"/>
      <c r="DT47" s="651"/>
      <c r="DU47" s="651"/>
      <c r="DV47" s="652"/>
      <c r="DW47" s="653"/>
      <c r="DX47" s="654"/>
      <c r="DY47" s="654"/>
      <c r="DZ47" s="654"/>
      <c r="EA47" s="654"/>
      <c r="EB47" s="654"/>
      <c r="EC47" s="655"/>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60"/>
      <c r="CE48" s="661"/>
      <c r="CF48" s="640" t="s">
        <v>364</v>
      </c>
      <c r="CG48" s="641"/>
      <c r="CH48" s="641"/>
      <c r="CI48" s="641"/>
      <c r="CJ48" s="641"/>
      <c r="CK48" s="641"/>
      <c r="CL48" s="641"/>
      <c r="CM48" s="641"/>
      <c r="CN48" s="641"/>
      <c r="CO48" s="641"/>
      <c r="CP48" s="641"/>
      <c r="CQ48" s="642"/>
      <c r="CR48" s="643" t="s">
        <v>135</v>
      </c>
      <c r="CS48" s="644"/>
      <c r="CT48" s="644"/>
      <c r="CU48" s="644"/>
      <c r="CV48" s="644"/>
      <c r="CW48" s="644"/>
      <c r="CX48" s="644"/>
      <c r="CY48" s="645"/>
      <c r="CZ48" s="646" t="s">
        <v>233</v>
      </c>
      <c r="DA48" s="647"/>
      <c r="DB48" s="647"/>
      <c r="DC48" s="648"/>
      <c r="DD48" s="649" t="s">
        <v>135</v>
      </c>
      <c r="DE48" s="644"/>
      <c r="DF48" s="644"/>
      <c r="DG48" s="644"/>
      <c r="DH48" s="644"/>
      <c r="DI48" s="644"/>
      <c r="DJ48" s="644"/>
      <c r="DK48" s="645"/>
      <c r="DL48" s="650"/>
      <c r="DM48" s="651"/>
      <c r="DN48" s="651"/>
      <c r="DO48" s="651"/>
      <c r="DP48" s="651"/>
      <c r="DQ48" s="651"/>
      <c r="DR48" s="651"/>
      <c r="DS48" s="651"/>
      <c r="DT48" s="651"/>
      <c r="DU48" s="651"/>
      <c r="DV48" s="652"/>
      <c r="DW48" s="653"/>
      <c r="DX48" s="654"/>
      <c r="DY48" s="654"/>
      <c r="DZ48" s="654"/>
      <c r="EA48" s="654"/>
      <c r="EB48" s="654"/>
      <c r="EC48" s="65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4" t="s">
        <v>365</v>
      </c>
      <c r="CE49" s="625"/>
      <c r="CF49" s="625"/>
      <c r="CG49" s="625"/>
      <c r="CH49" s="625"/>
      <c r="CI49" s="625"/>
      <c r="CJ49" s="625"/>
      <c r="CK49" s="625"/>
      <c r="CL49" s="625"/>
      <c r="CM49" s="625"/>
      <c r="CN49" s="625"/>
      <c r="CO49" s="625"/>
      <c r="CP49" s="625"/>
      <c r="CQ49" s="626"/>
      <c r="CR49" s="627">
        <v>153674877</v>
      </c>
      <c r="CS49" s="628"/>
      <c r="CT49" s="628"/>
      <c r="CU49" s="628"/>
      <c r="CV49" s="628"/>
      <c r="CW49" s="628"/>
      <c r="CX49" s="628"/>
      <c r="CY49" s="629"/>
      <c r="CZ49" s="630">
        <v>100</v>
      </c>
      <c r="DA49" s="631"/>
      <c r="DB49" s="631"/>
      <c r="DC49" s="632"/>
      <c r="DD49" s="633">
        <v>78116248</v>
      </c>
      <c r="DE49" s="628"/>
      <c r="DF49" s="628"/>
      <c r="DG49" s="628"/>
      <c r="DH49" s="628"/>
      <c r="DI49" s="628"/>
      <c r="DJ49" s="628"/>
      <c r="DK49" s="629"/>
      <c r="DL49" s="634"/>
      <c r="DM49" s="635"/>
      <c r="DN49" s="635"/>
      <c r="DO49" s="635"/>
      <c r="DP49" s="635"/>
      <c r="DQ49" s="635"/>
      <c r="DR49" s="635"/>
      <c r="DS49" s="635"/>
      <c r="DT49" s="635"/>
      <c r="DU49" s="635"/>
      <c r="DV49" s="636"/>
      <c r="DW49" s="637"/>
      <c r="DX49" s="638"/>
      <c r="DY49" s="638"/>
      <c r="DZ49" s="638"/>
      <c r="EA49" s="638"/>
      <c r="EB49" s="638"/>
      <c r="EC49" s="639"/>
    </row>
  </sheetData>
  <sheetProtection algorithmName="SHA-512" hashValue="Wmq+zVuYA9TnIIzkujk9p5G6Ca3NmMUpgsY5AWFbvmoFXwJgAkIMDGcWNn6pYWJ2iSGbmrnWjKZ9Bpw9ahykcg==" saltValue="clUjznwiu/Y8gT2sJAJ4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Q5" sqref="DQ5:DU6"/>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52" t="s">
        <v>367</v>
      </c>
      <c r="DK2" s="1153"/>
      <c r="DL2" s="1153"/>
      <c r="DM2" s="1153"/>
      <c r="DN2" s="1153"/>
      <c r="DO2" s="1154"/>
      <c r="DP2" s="251"/>
      <c r="DQ2" s="1152" t="s">
        <v>368</v>
      </c>
      <c r="DR2" s="1153"/>
      <c r="DS2" s="1153"/>
      <c r="DT2" s="1153"/>
      <c r="DU2" s="1153"/>
      <c r="DV2" s="1153"/>
      <c r="DW2" s="1153"/>
      <c r="DX2" s="1153"/>
      <c r="DY2" s="1153"/>
      <c r="DZ2" s="115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7" t="s">
        <v>369</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5" t="s">
        <v>375</v>
      </c>
      <c r="AG5" s="1066"/>
      <c r="AH5" s="1066"/>
      <c r="AI5" s="1066"/>
      <c r="AJ5" s="1081"/>
      <c r="AK5" s="1066" t="s">
        <v>376</v>
      </c>
      <c r="AL5" s="1066"/>
      <c r="AM5" s="1066"/>
      <c r="AN5" s="1066"/>
      <c r="AO5" s="1067"/>
      <c r="AP5" s="1065" t="s">
        <v>377</v>
      </c>
      <c r="AQ5" s="1066"/>
      <c r="AR5" s="1066"/>
      <c r="AS5" s="1066"/>
      <c r="AT5" s="1067"/>
      <c r="AU5" s="1065" t="s">
        <v>378</v>
      </c>
      <c r="AV5" s="1066"/>
      <c r="AW5" s="1066"/>
      <c r="AX5" s="1066"/>
      <c r="AY5" s="1081"/>
      <c r="AZ5" s="258"/>
      <c r="BA5" s="258"/>
      <c r="BB5" s="258"/>
      <c r="BC5" s="258"/>
      <c r="BD5" s="258"/>
      <c r="BE5" s="259"/>
      <c r="BF5" s="259"/>
      <c r="BG5" s="259"/>
      <c r="BH5" s="259"/>
      <c r="BI5" s="259"/>
      <c r="BJ5" s="259"/>
      <c r="BK5" s="259"/>
      <c r="BL5" s="259"/>
      <c r="BM5" s="259"/>
      <c r="BN5" s="259"/>
      <c r="BO5" s="259"/>
      <c r="BP5" s="25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70" t="s">
        <v>385</v>
      </c>
      <c r="DH5" s="1171"/>
      <c r="DI5" s="1171"/>
      <c r="DJ5" s="1171"/>
      <c r="DK5" s="1172"/>
      <c r="DL5" s="1170" t="s">
        <v>386</v>
      </c>
      <c r="DM5" s="1171"/>
      <c r="DN5" s="1171"/>
      <c r="DO5" s="1171"/>
      <c r="DP5" s="1172"/>
      <c r="DQ5" s="1065" t="s">
        <v>387</v>
      </c>
      <c r="DR5" s="1066"/>
      <c r="DS5" s="1066"/>
      <c r="DT5" s="1066"/>
      <c r="DU5" s="1067"/>
      <c r="DV5" s="1065" t="s">
        <v>378</v>
      </c>
      <c r="DW5" s="1066"/>
      <c r="DX5" s="1066"/>
      <c r="DY5" s="1066"/>
      <c r="DZ5" s="1081"/>
      <c r="EA5" s="256"/>
    </row>
    <row r="6" spans="1:131" s="257"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6"/>
      <c r="AG6" s="1069"/>
      <c r="AH6" s="1069"/>
      <c r="AI6" s="1069"/>
      <c r="AJ6" s="1082"/>
      <c r="AK6" s="1069"/>
      <c r="AL6" s="1069"/>
      <c r="AM6" s="1069"/>
      <c r="AN6" s="1069"/>
      <c r="AO6" s="1070"/>
      <c r="AP6" s="1068"/>
      <c r="AQ6" s="1069"/>
      <c r="AR6" s="1069"/>
      <c r="AS6" s="1069"/>
      <c r="AT6" s="1070"/>
      <c r="AU6" s="1068"/>
      <c r="AV6" s="1069"/>
      <c r="AW6" s="1069"/>
      <c r="AX6" s="1069"/>
      <c r="AY6" s="1082"/>
      <c r="AZ6" s="254"/>
      <c r="BA6" s="254"/>
      <c r="BB6" s="254"/>
      <c r="BC6" s="254"/>
      <c r="BD6" s="254"/>
      <c r="BE6" s="255"/>
      <c r="BF6" s="255"/>
      <c r="BG6" s="255"/>
      <c r="BH6" s="255"/>
      <c r="BI6" s="255"/>
      <c r="BJ6" s="255"/>
      <c r="BK6" s="255"/>
      <c r="BL6" s="255"/>
      <c r="BM6" s="255"/>
      <c r="BN6" s="255"/>
      <c r="BO6" s="255"/>
      <c r="BP6" s="255"/>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73"/>
      <c r="DH6" s="1174"/>
      <c r="DI6" s="1174"/>
      <c r="DJ6" s="1174"/>
      <c r="DK6" s="1175"/>
      <c r="DL6" s="1173"/>
      <c r="DM6" s="1174"/>
      <c r="DN6" s="1174"/>
      <c r="DO6" s="1174"/>
      <c r="DP6" s="1175"/>
      <c r="DQ6" s="1068"/>
      <c r="DR6" s="1069"/>
      <c r="DS6" s="1069"/>
      <c r="DT6" s="1069"/>
      <c r="DU6" s="1070"/>
      <c r="DV6" s="1068"/>
      <c r="DW6" s="1069"/>
      <c r="DX6" s="1069"/>
      <c r="DY6" s="1069"/>
      <c r="DZ6" s="1082"/>
      <c r="EA6" s="256"/>
    </row>
    <row r="7" spans="1:131" s="257" customFormat="1" ht="26.25" customHeight="1" thickTop="1" x14ac:dyDescent="0.2">
      <c r="A7" s="260">
        <v>1</v>
      </c>
      <c r="B7" s="1114" t="s">
        <v>388</v>
      </c>
      <c r="C7" s="1115"/>
      <c r="D7" s="1115"/>
      <c r="E7" s="1115"/>
      <c r="F7" s="1115"/>
      <c r="G7" s="1115"/>
      <c r="H7" s="1115"/>
      <c r="I7" s="1115"/>
      <c r="J7" s="1115"/>
      <c r="K7" s="1115"/>
      <c r="L7" s="1115"/>
      <c r="M7" s="1115"/>
      <c r="N7" s="1115"/>
      <c r="O7" s="1115"/>
      <c r="P7" s="1116"/>
      <c r="Q7" s="1176">
        <v>160122</v>
      </c>
      <c r="R7" s="1177"/>
      <c r="S7" s="1177"/>
      <c r="T7" s="1177"/>
      <c r="U7" s="1177"/>
      <c r="V7" s="1177">
        <v>154071</v>
      </c>
      <c r="W7" s="1177"/>
      <c r="X7" s="1177"/>
      <c r="Y7" s="1177"/>
      <c r="Z7" s="1177"/>
      <c r="AA7" s="1177">
        <v>6051</v>
      </c>
      <c r="AB7" s="1177"/>
      <c r="AC7" s="1177"/>
      <c r="AD7" s="1177"/>
      <c r="AE7" s="1178"/>
      <c r="AF7" s="1179">
        <v>5446</v>
      </c>
      <c r="AG7" s="1180"/>
      <c r="AH7" s="1180"/>
      <c r="AI7" s="1180"/>
      <c r="AJ7" s="1181"/>
      <c r="AK7" s="1163">
        <v>3989</v>
      </c>
      <c r="AL7" s="1164"/>
      <c r="AM7" s="1164"/>
      <c r="AN7" s="1164"/>
      <c r="AO7" s="1164"/>
      <c r="AP7" s="1164">
        <v>29883</v>
      </c>
      <c r="AQ7" s="1164"/>
      <c r="AR7" s="1164"/>
      <c r="AS7" s="1164"/>
      <c r="AT7" s="1164"/>
      <c r="AU7" s="1165"/>
      <c r="AV7" s="1165"/>
      <c r="AW7" s="1165"/>
      <c r="AX7" s="1165"/>
      <c r="AY7" s="1166"/>
      <c r="AZ7" s="254"/>
      <c r="BA7" s="254"/>
      <c r="BB7" s="254"/>
      <c r="BC7" s="254"/>
      <c r="BD7" s="254"/>
      <c r="BE7" s="255"/>
      <c r="BF7" s="255"/>
      <c r="BG7" s="255"/>
      <c r="BH7" s="255"/>
      <c r="BI7" s="255"/>
      <c r="BJ7" s="255"/>
      <c r="BK7" s="255"/>
      <c r="BL7" s="255"/>
      <c r="BM7" s="255"/>
      <c r="BN7" s="255"/>
      <c r="BO7" s="255"/>
      <c r="BP7" s="255"/>
      <c r="BQ7" s="261">
        <v>1</v>
      </c>
      <c r="BR7" s="387" t="s">
        <v>569</v>
      </c>
      <c r="BS7" s="1167" t="s">
        <v>570</v>
      </c>
      <c r="BT7" s="1168"/>
      <c r="BU7" s="1168"/>
      <c r="BV7" s="1168"/>
      <c r="BW7" s="1168"/>
      <c r="BX7" s="1168"/>
      <c r="BY7" s="1168"/>
      <c r="BZ7" s="1168"/>
      <c r="CA7" s="1168"/>
      <c r="CB7" s="1168"/>
      <c r="CC7" s="1168"/>
      <c r="CD7" s="1168"/>
      <c r="CE7" s="1168"/>
      <c r="CF7" s="1168"/>
      <c r="CG7" s="1169"/>
      <c r="CH7" s="1160">
        <v>-90</v>
      </c>
      <c r="CI7" s="1161"/>
      <c r="CJ7" s="1161"/>
      <c r="CK7" s="1161"/>
      <c r="CL7" s="1162"/>
      <c r="CM7" s="1160">
        <v>427</v>
      </c>
      <c r="CN7" s="1161"/>
      <c r="CO7" s="1161"/>
      <c r="CP7" s="1161"/>
      <c r="CQ7" s="1162"/>
      <c r="CR7" s="1160">
        <v>200</v>
      </c>
      <c r="CS7" s="1161"/>
      <c r="CT7" s="1161"/>
      <c r="CU7" s="1161"/>
      <c r="CV7" s="1162"/>
      <c r="CW7" s="1160">
        <v>277</v>
      </c>
      <c r="CX7" s="1161"/>
      <c r="CY7" s="1161"/>
      <c r="CZ7" s="1161"/>
      <c r="DA7" s="1162"/>
      <c r="DB7" s="1160" t="s">
        <v>503</v>
      </c>
      <c r="DC7" s="1161"/>
      <c r="DD7" s="1161"/>
      <c r="DE7" s="1161"/>
      <c r="DF7" s="1162"/>
      <c r="DG7" s="1160" t="s">
        <v>503</v>
      </c>
      <c r="DH7" s="1161"/>
      <c r="DI7" s="1161"/>
      <c r="DJ7" s="1161"/>
      <c r="DK7" s="1162"/>
      <c r="DL7" s="1160" t="s">
        <v>503</v>
      </c>
      <c r="DM7" s="1161"/>
      <c r="DN7" s="1161"/>
      <c r="DO7" s="1161"/>
      <c r="DP7" s="1162"/>
      <c r="DQ7" s="1160" t="s">
        <v>503</v>
      </c>
      <c r="DR7" s="1161"/>
      <c r="DS7" s="1161"/>
      <c r="DT7" s="1161"/>
      <c r="DU7" s="1162"/>
      <c r="DV7" s="1157"/>
      <c r="DW7" s="1158"/>
      <c r="DX7" s="1158"/>
      <c r="DY7" s="1158"/>
      <c r="DZ7" s="1159"/>
      <c r="EA7" s="256"/>
    </row>
    <row r="8" spans="1:131" s="257" customFormat="1" ht="26.25" customHeight="1" x14ac:dyDescent="0.2">
      <c r="A8" s="262">
        <v>2</v>
      </c>
      <c r="B8" s="1101"/>
      <c r="C8" s="1102"/>
      <c r="D8" s="1102"/>
      <c r="E8" s="1102"/>
      <c r="F8" s="1102"/>
      <c r="G8" s="1102"/>
      <c r="H8" s="1102"/>
      <c r="I8" s="1102"/>
      <c r="J8" s="1102"/>
      <c r="K8" s="1102"/>
      <c r="L8" s="1102"/>
      <c r="M8" s="1102"/>
      <c r="N8" s="1102"/>
      <c r="O8" s="1102"/>
      <c r="P8" s="1103"/>
      <c r="Q8" s="1107"/>
      <c r="R8" s="1108"/>
      <c r="S8" s="1108"/>
      <c r="T8" s="1108"/>
      <c r="U8" s="1108"/>
      <c r="V8" s="1108"/>
      <c r="W8" s="1108"/>
      <c r="X8" s="1108"/>
      <c r="Y8" s="1108"/>
      <c r="Z8" s="1108"/>
      <c r="AA8" s="1108"/>
      <c r="AB8" s="1108"/>
      <c r="AC8" s="1108"/>
      <c r="AD8" s="1108"/>
      <c r="AE8" s="1109"/>
      <c r="AF8" s="1083"/>
      <c r="AG8" s="1084"/>
      <c r="AH8" s="1084"/>
      <c r="AI8" s="1084"/>
      <c r="AJ8" s="1085"/>
      <c r="AK8" s="1150"/>
      <c r="AL8" s="1151"/>
      <c r="AM8" s="1151"/>
      <c r="AN8" s="1151"/>
      <c r="AO8" s="1151"/>
      <c r="AP8" s="1151"/>
      <c r="AQ8" s="1151"/>
      <c r="AR8" s="1151"/>
      <c r="AS8" s="1151"/>
      <c r="AT8" s="1151"/>
      <c r="AU8" s="1148"/>
      <c r="AV8" s="1148"/>
      <c r="AW8" s="1148"/>
      <c r="AX8" s="1148"/>
      <c r="AY8" s="1149"/>
      <c r="AZ8" s="254"/>
      <c r="BA8" s="254"/>
      <c r="BB8" s="254"/>
      <c r="BC8" s="254"/>
      <c r="BD8" s="254"/>
      <c r="BE8" s="255"/>
      <c r="BF8" s="255"/>
      <c r="BG8" s="255"/>
      <c r="BH8" s="255"/>
      <c r="BI8" s="255"/>
      <c r="BJ8" s="255"/>
      <c r="BK8" s="255"/>
      <c r="BL8" s="255"/>
      <c r="BM8" s="255"/>
      <c r="BN8" s="255"/>
      <c r="BO8" s="255"/>
      <c r="BP8" s="255"/>
      <c r="BQ8" s="263">
        <v>2</v>
      </c>
      <c r="BR8" s="388"/>
      <c r="BS8" s="1078" t="s">
        <v>571</v>
      </c>
      <c r="BT8" s="1079"/>
      <c r="BU8" s="1079"/>
      <c r="BV8" s="1079"/>
      <c r="BW8" s="1079"/>
      <c r="BX8" s="1079"/>
      <c r="BY8" s="1079"/>
      <c r="BZ8" s="1079"/>
      <c r="CA8" s="1079"/>
      <c r="CB8" s="1079"/>
      <c r="CC8" s="1079"/>
      <c r="CD8" s="1079"/>
      <c r="CE8" s="1079"/>
      <c r="CF8" s="1079"/>
      <c r="CG8" s="1080"/>
      <c r="CH8" s="1053">
        <v>-83</v>
      </c>
      <c r="CI8" s="1054"/>
      <c r="CJ8" s="1054"/>
      <c r="CK8" s="1054"/>
      <c r="CL8" s="1055"/>
      <c r="CM8" s="1053">
        <v>576</v>
      </c>
      <c r="CN8" s="1054"/>
      <c r="CO8" s="1054"/>
      <c r="CP8" s="1054"/>
      <c r="CQ8" s="1055"/>
      <c r="CR8" s="1053">
        <v>500</v>
      </c>
      <c r="CS8" s="1054"/>
      <c r="CT8" s="1054"/>
      <c r="CU8" s="1054"/>
      <c r="CV8" s="1055"/>
      <c r="CW8" s="1053">
        <v>80</v>
      </c>
      <c r="CX8" s="1054"/>
      <c r="CY8" s="1054"/>
      <c r="CZ8" s="1054"/>
      <c r="DA8" s="1055"/>
      <c r="DB8" s="1053" t="s">
        <v>503</v>
      </c>
      <c r="DC8" s="1054"/>
      <c r="DD8" s="1054"/>
      <c r="DE8" s="1054"/>
      <c r="DF8" s="1055"/>
      <c r="DG8" s="1053" t="s">
        <v>503</v>
      </c>
      <c r="DH8" s="1054"/>
      <c r="DI8" s="1054"/>
      <c r="DJ8" s="1054"/>
      <c r="DK8" s="1055"/>
      <c r="DL8" s="1053" t="s">
        <v>503</v>
      </c>
      <c r="DM8" s="1054"/>
      <c r="DN8" s="1054"/>
      <c r="DO8" s="1054"/>
      <c r="DP8" s="1055"/>
      <c r="DQ8" s="1053" t="s">
        <v>503</v>
      </c>
      <c r="DR8" s="1054"/>
      <c r="DS8" s="1054"/>
      <c r="DT8" s="1054"/>
      <c r="DU8" s="1055"/>
      <c r="DV8" s="1056"/>
      <c r="DW8" s="1057"/>
      <c r="DX8" s="1057"/>
      <c r="DY8" s="1057"/>
      <c r="DZ8" s="1058"/>
      <c r="EA8" s="256"/>
    </row>
    <row r="9" spans="1:131" s="257" customFormat="1" ht="26.25" customHeight="1" x14ac:dyDescent="0.2">
      <c r="A9" s="262">
        <v>3</v>
      </c>
      <c r="B9" s="1101"/>
      <c r="C9" s="1102"/>
      <c r="D9" s="1102"/>
      <c r="E9" s="1102"/>
      <c r="F9" s="1102"/>
      <c r="G9" s="1102"/>
      <c r="H9" s="1102"/>
      <c r="I9" s="1102"/>
      <c r="J9" s="1102"/>
      <c r="K9" s="1102"/>
      <c r="L9" s="1102"/>
      <c r="M9" s="1102"/>
      <c r="N9" s="1102"/>
      <c r="O9" s="1102"/>
      <c r="P9" s="1103"/>
      <c r="Q9" s="1107"/>
      <c r="R9" s="1108"/>
      <c r="S9" s="1108"/>
      <c r="T9" s="1108"/>
      <c r="U9" s="1108"/>
      <c r="V9" s="1108"/>
      <c r="W9" s="1108"/>
      <c r="X9" s="1108"/>
      <c r="Y9" s="1108"/>
      <c r="Z9" s="1108"/>
      <c r="AA9" s="1108"/>
      <c r="AB9" s="1108"/>
      <c r="AC9" s="1108"/>
      <c r="AD9" s="1108"/>
      <c r="AE9" s="1109"/>
      <c r="AF9" s="1083"/>
      <c r="AG9" s="1084"/>
      <c r="AH9" s="1084"/>
      <c r="AI9" s="1084"/>
      <c r="AJ9" s="1085"/>
      <c r="AK9" s="1150"/>
      <c r="AL9" s="1151"/>
      <c r="AM9" s="1151"/>
      <c r="AN9" s="1151"/>
      <c r="AO9" s="1151"/>
      <c r="AP9" s="1151"/>
      <c r="AQ9" s="1151"/>
      <c r="AR9" s="1151"/>
      <c r="AS9" s="1151"/>
      <c r="AT9" s="1151"/>
      <c r="AU9" s="1148"/>
      <c r="AV9" s="1148"/>
      <c r="AW9" s="1148"/>
      <c r="AX9" s="1148"/>
      <c r="AY9" s="1149"/>
      <c r="AZ9" s="254"/>
      <c r="BA9" s="254"/>
      <c r="BB9" s="254"/>
      <c r="BC9" s="254"/>
      <c r="BD9" s="254"/>
      <c r="BE9" s="255"/>
      <c r="BF9" s="255"/>
      <c r="BG9" s="255"/>
      <c r="BH9" s="255"/>
      <c r="BI9" s="255"/>
      <c r="BJ9" s="255"/>
      <c r="BK9" s="255"/>
      <c r="BL9" s="255"/>
      <c r="BM9" s="255"/>
      <c r="BN9" s="255"/>
      <c r="BO9" s="255"/>
      <c r="BP9" s="255"/>
      <c r="BQ9" s="263">
        <v>3</v>
      </c>
      <c r="BR9" s="388"/>
      <c r="BS9" s="1078" t="s">
        <v>572</v>
      </c>
      <c r="BT9" s="1079"/>
      <c r="BU9" s="1079"/>
      <c r="BV9" s="1079"/>
      <c r="BW9" s="1079"/>
      <c r="BX9" s="1079"/>
      <c r="BY9" s="1079"/>
      <c r="BZ9" s="1079"/>
      <c r="CA9" s="1079"/>
      <c r="CB9" s="1079"/>
      <c r="CC9" s="1079"/>
      <c r="CD9" s="1079"/>
      <c r="CE9" s="1079"/>
      <c r="CF9" s="1079"/>
      <c r="CG9" s="1080"/>
      <c r="CH9" s="1053">
        <v>17</v>
      </c>
      <c r="CI9" s="1054"/>
      <c r="CJ9" s="1054"/>
      <c r="CK9" s="1054"/>
      <c r="CL9" s="1055"/>
      <c r="CM9" s="1053">
        <v>459</v>
      </c>
      <c r="CN9" s="1054"/>
      <c r="CO9" s="1054"/>
      <c r="CP9" s="1054"/>
      <c r="CQ9" s="1055"/>
      <c r="CR9" s="1053">
        <v>35</v>
      </c>
      <c r="CS9" s="1054"/>
      <c r="CT9" s="1054"/>
      <c r="CU9" s="1054"/>
      <c r="CV9" s="1055"/>
      <c r="CW9" s="1053">
        <v>0</v>
      </c>
      <c r="CX9" s="1054"/>
      <c r="CY9" s="1054"/>
      <c r="CZ9" s="1054"/>
      <c r="DA9" s="1055"/>
      <c r="DB9" s="1053" t="s">
        <v>503</v>
      </c>
      <c r="DC9" s="1054"/>
      <c r="DD9" s="1054"/>
      <c r="DE9" s="1054"/>
      <c r="DF9" s="1055"/>
      <c r="DG9" s="1053" t="s">
        <v>503</v>
      </c>
      <c r="DH9" s="1054"/>
      <c r="DI9" s="1054"/>
      <c r="DJ9" s="1054"/>
      <c r="DK9" s="1055"/>
      <c r="DL9" s="1053" t="s">
        <v>503</v>
      </c>
      <c r="DM9" s="1054"/>
      <c r="DN9" s="1054"/>
      <c r="DO9" s="1054"/>
      <c r="DP9" s="1055"/>
      <c r="DQ9" s="1053" t="s">
        <v>503</v>
      </c>
      <c r="DR9" s="1054"/>
      <c r="DS9" s="1054"/>
      <c r="DT9" s="1054"/>
      <c r="DU9" s="1055"/>
      <c r="DV9" s="1056"/>
      <c r="DW9" s="1057"/>
      <c r="DX9" s="1057"/>
      <c r="DY9" s="1057"/>
      <c r="DZ9" s="1058"/>
      <c r="EA9" s="256"/>
    </row>
    <row r="10" spans="1:131" s="257" customFormat="1" ht="26.25" customHeight="1" x14ac:dyDescent="0.2">
      <c r="A10" s="262">
        <v>4</v>
      </c>
      <c r="B10" s="1101"/>
      <c r="C10" s="1102"/>
      <c r="D10" s="1102"/>
      <c r="E10" s="1102"/>
      <c r="F10" s="1102"/>
      <c r="G10" s="1102"/>
      <c r="H10" s="1102"/>
      <c r="I10" s="1102"/>
      <c r="J10" s="1102"/>
      <c r="K10" s="1102"/>
      <c r="L10" s="1102"/>
      <c r="M10" s="1102"/>
      <c r="N10" s="1102"/>
      <c r="O10" s="1102"/>
      <c r="P10" s="1103"/>
      <c r="Q10" s="1107"/>
      <c r="R10" s="1108"/>
      <c r="S10" s="1108"/>
      <c r="T10" s="1108"/>
      <c r="U10" s="1108"/>
      <c r="V10" s="1108"/>
      <c r="W10" s="1108"/>
      <c r="X10" s="1108"/>
      <c r="Y10" s="1108"/>
      <c r="Z10" s="1108"/>
      <c r="AA10" s="1108"/>
      <c r="AB10" s="1108"/>
      <c r="AC10" s="1108"/>
      <c r="AD10" s="1108"/>
      <c r="AE10" s="1109"/>
      <c r="AF10" s="1083"/>
      <c r="AG10" s="1084"/>
      <c r="AH10" s="1084"/>
      <c r="AI10" s="1084"/>
      <c r="AJ10" s="1085"/>
      <c r="AK10" s="1150"/>
      <c r="AL10" s="1151"/>
      <c r="AM10" s="1151"/>
      <c r="AN10" s="1151"/>
      <c r="AO10" s="1151"/>
      <c r="AP10" s="1151"/>
      <c r="AQ10" s="1151"/>
      <c r="AR10" s="1151"/>
      <c r="AS10" s="1151"/>
      <c r="AT10" s="1151"/>
      <c r="AU10" s="1148"/>
      <c r="AV10" s="1148"/>
      <c r="AW10" s="1148"/>
      <c r="AX10" s="1148"/>
      <c r="AY10" s="1149"/>
      <c r="AZ10" s="254"/>
      <c r="BA10" s="254"/>
      <c r="BB10" s="254"/>
      <c r="BC10" s="254"/>
      <c r="BD10" s="254"/>
      <c r="BE10" s="255"/>
      <c r="BF10" s="255"/>
      <c r="BG10" s="255"/>
      <c r="BH10" s="255"/>
      <c r="BI10" s="255"/>
      <c r="BJ10" s="255"/>
      <c r="BK10" s="255"/>
      <c r="BL10" s="255"/>
      <c r="BM10" s="255"/>
      <c r="BN10" s="255"/>
      <c r="BO10" s="255"/>
      <c r="BP10" s="255"/>
      <c r="BQ10" s="263">
        <v>4</v>
      </c>
      <c r="BR10" s="388" t="s">
        <v>569</v>
      </c>
      <c r="BS10" s="1078" t="s">
        <v>573</v>
      </c>
      <c r="BT10" s="1079"/>
      <c r="BU10" s="1079"/>
      <c r="BV10" s="1079"/>
      <c r="BW10" s="1079"/>
      <c r="BX10" s="1079"/>
      <c r="BY10" s="1079"/>
      <c r="BZ10" s="1079"/>
      <c r="CA10" s="1079"/>
      <c r="CB10" s="1079"/>
      <c r="CC10" s="1079"/>
      <c r="CD10" s="1079"/>
      <c r="CE10" s="1079"/>
      <c r="CF10" s="1079"/>
      <c r="CG10" s="1080"/>
      <c r="CH10" s="1053">
        <v>-1</v>
      </c>
      <c r="CI10" s="1054"/>
      <c r="CJ10" s="1054"/>
      <c r="CK10" s="1054"/>
      <c r="CL10" s="1055"/>
      <c r="CM10" s="1053">
        <v>15</v>
      </c>
      <c r="CN10" s="1054"/>
      <c r="CO10" s="1054"/>
      <c r="CP10" s="1054"/>
      <c r="CQ10" s="1055"/>
      <c r="CR10" s="1053">
        <v>5</v>
      </c>
      <c r="CS10" s="1054"/>
      <c r="CT10" s="1054"/>
      <c r="CU10" s="1054"/>
      <c r="CV10" s="1055"/>
      <c r="CW10" s="1053">
        <v>0</v>
      </c>
      <c r="CX10" s="1054"/>
      <c r="CY10" s="1054"/>
      <c r="CZ10" s="1054"/>
      <c r="DA10" s="1055"/>
      <c r="DB10" s="1053">
        <v>25</v>
      </c>
      <c r="DC10" s="1054"/>
      <c r="DD10" s="1054"/>
      <c r="DE10" s="1054"/>
      <c r="DF10" s="1055"/>
      <c r="DG10" s="1053">
        <v>1009</v>
      </c>
      <c r="DH10" s="1054"/>
      <c r="DI10" s="1054"/>
      <c r="DJ10" s="1054"/>
      <c r="DK10" s="1055"/>
      <c r="DL10" s="1053" t="s">
        <v>503</v>
      </c>
      <c r="DM10" s="1054"/>
      <c r="DN10" s="1054"/>
      <c r="DO10" s="1054"/>
      <c r="DP10" s="1055"/>
      <c r="DQ10" s="1053">
        <v>1016</v>
      </c>
      <c r="DR10" s="1054"/>
      <c r="DS10" s="1054"/>
      <c r="DT10" s="1054"/>
      <c r="DU10" s="1055"/>
      <c r="DV10" s="1056"/>
      <c r="DW10" s="1057"/>
      <c r="DX10" s="1057"/>
      <c r="DY10" s="1057"/>
      <c r="DZ10" s="1058"/>
      <c r="EA10" s="256"/>
    </row>
    <row r="11" spans="1:131" s="257" customFormat="1" ht="26.25" customHeight="1" x14ac:dyDescent="0.2">
      <c r="A11" s="262">
        <v>5</v>
      </c>
      <c r="B11" s="1101"/>
      <c r="C11" s="1102"/>
      <c r="D11" s="1102"/>
      <c r="E11" s="1102"/>
      <c r="F11" s="1102"/>
      <c r="G11" s="1102"/>
      <c r="H11" s="1102"/>
      <c r="I11" s="1102"/>
      <c r="J11" s="1102"/>
      <c r="K11" s="1102"/>
      <c r="L11" s="1102"/>
      <c r="M11" s="1102"/>
      <c r="N11" s="1102"/>
      <c r="O11" s="1102"/>
      <c r="P11" s="1103"/>
      <c r="Q11" s="1107"/>
      <c r="R11" s="1108"/>
      <c r="S11" s="1108"/>
      <c r="T11" s="1108"/>
      <c r="U11" s="1108"/>
      <c r="V11" s="1108"/>
      <c r="W11" s="1108"/>
      <c r="X11" s="1108"/>
      <c r="Y11" s="1108"/>
      <c r="Z11" s="1108"/>
      <c r="AA11" s="1108"/>
      <c r="AB11" s="1108"/>
      <c r="AC11" s="1108"/>
      <c r="AD11" s="1108"/>
      <c r="AE11" s="1109"/>
      <c r="AF11" s="1083"/>
      <c r="AG11" s="1084"/>
      <c r="AH11" s="1084"/>
      <c r="AI11" s="1084"/>
      <c r="AJ11" s="1085"/>
      <c r="AK11" s="1150"/>
      <c r="AL11" s="1151"/>
      <c r="AM11" s="1151"/>
      <c r="AN11" s="1151"/>
      <c r="AO11" s="1151"/>
      <c r="AP11" s="1151"/>
      <c r="AQ11" s="1151"/>
      <c r="AR11" s="1151"/>
      <c r="AS11" s="1151"/>
      <c r="AT11" s="1151"/>
      <c r="AU11" s="1148"/>
      <c r="AV11" s="1148"/>
      <c r="AW11" s="1148"/>
      <c r="AX11" s="1148"/>
      <c r="AY11" s="1149"/>
      <c r="AZ11" s="254"/>
      <c r="BA11" s="254"/>
      <c r="BB11" s="254"/>
      <c r="BC11" s="254"/>
      <c r="BD11" s="254"/>
      <c r="BE11" s="255"/>
      <c r="BF11" s="255"/>
      <c r="BG11" s="255"/>
      <c r="BH11" s="255"/>
      <c r="BI11" s="255"/>
      <c r="BJ11" s="255"/>
      <c r="BK11" s="255"/>
      <c r="BL11" s="255"/>
      <c r="BM11" s="255"/>
      <c r="BN11" s="255"/>
      <c r="BO11" s="255"/>
      <c r="BP11" s="255"/>
      <c r="BQ11" s="263">
        <v>5</v>
      </c>
      <c r="BR11" s="388"/>
      <c r="BS11" s="1078" t="s">
        <v>574</v>
      </c>
      <c r="BT11" s="1079"/>
      <c r="BU11" s="1079"/>
      <c r="BV11" s="1079"/>
      <c r="BW11" s="1079"/>
      <c r="BX11" s="1079"/>
      <c r="BY11" s="1079"/>
      <c r="BZ11" s="1079"/>
      <c r="CA11" s="1079"/>
      <c r="CB11" s="1079"/>
      <c r="CC11" s="1079"/>
      <c r="CD11" s="1079"/>
      <c r="CE11" s="1079"/>
      <c r="CF11" s="1079"/>
      <c r="CG11" s="1080"/>
      <c r="CH11" s="1053">
        <v>318</v>
      </c>
      <c r="CI11" s="1054"/>
      <c r="CJ11" s="1054"/>
      <c r="CK11" s="1054"/>
      <c r="CL11" s="1055"/>
      <c r="CM11" s="1053">
        <v>9795</v>
      </c>
      <c r="CN11" s="1054"/>
      <c r="CO11" s="1054"/>
      <c r="CP11" s="1054"/>
      <c r="CQ11" s="1055"/>
      <c r="CR11" s="1053">
        <v>2500</v>
      </c>
      <c r="CS11" s="1054"/>
      <c r="CT11" s="1054"/>
      <c r="CU11" s="1054"/>
      <c r="CV11" s="1055"/>
      <c r="CW11" s="1053">
        <v>0</v>
      </c>
      <c r="CX11" s="1054"/>
      <c r="CY11" s="1054"/>
      <c r="CZ11" s="1054"/>
      <c r="DA11" s="1055"/>
      <c r="DB11" s="1053">
        <v>1467</v>
      </c>
      <c r="DC11" s="1054"/>
      <c r="DD11" s="1054"/>
      <c r="DE11" s="1054"/>
      <c r="DF11" s="1055"/>
      <c r="DG11" s="1053" t="s">
        <v>503</v>
      </c>
      <c r="DH11" s="1054"/>
      <c r="DI11" s="1054"/>
      <c r="DJ11" s="1054"/>
      <c r="DK11" s="1055"/>
      <c r="DL11" s="1053" t="s">
        <v>503</v>
      </c>
      <c r="DM11" s="1054"/>
      <c r="DN11" s="1054"/>
      <c r="DO11" s="1054"/>
      <c r="DP11" s="1055"/>
      <c r="DQ11" s="1053" t="s">
        <v>503</v>
      </c>
      <c r="DR11" s="1054"/>
      <c r="DS11" s="1054"/>
      <c r="DT11" s="1054"/>
      <c r="DU11" s="1055"/>
      <c r="DV11" s="1056"/>
      <c r="DW11" s="1057"/>
      <c r="DX11" s="1057"/>
      <c r="DY11" s="1057"/>
      <c r="DZ11" s="1058"/>
      <c r="EA11" s="256"/>
    </row>
    <row r="12" spans="1:131" s="257" customFormat="1" ht="26.25" customHeight="1" x14ac:dyDescent="0.2">
      <c r="A12" s="262">
        <v>6</v>
      </c>
      <c r="B12" s="1101"/>
      <c r="C12" s="1102"/>
      <c r="D12" s="1102"/>
      <c r="E12" s="1102"/>
      <c r="F12" s="1102"/>
      <c r="G12" s="1102"/>
      <c r="H12" s="1102"/>
      <c r="I12" s="1102"/>
      <c r="J12" s="1102"/>
      <c r="K12" s="1102"/>
      <c r="L12" s="1102"/>
      <c r="M12" s="1102"/>
      <c r="N12" s="1102"/>
      <c r="O12" s="1102"/>
      <c r="P12" s="1103"/>
      <c r="Q12" s="1107"/>
      <c r="R12" s="1108"/>
      <c r="S12" s="1108"/>
      <c r="T12" s="1108"/>
      <c r="U12" s="1108"/>
      <c r="V12" s="1108"/>
      <c r="W12" s="1108"/>
      <c r="X12" s="1108"/>
      <c r="Y12" s="1108"/>
      <c r="Z12" s="1108"/>
      <c r="AA12" s="1108"/>
      <c r="AB12" s="1108"/>
      <c r="AC12" s="1108"/>
      <c r="AD12" s="1108"/>
      <c r="AE12" s="1109"/>
      <c r="AF12" s="1083"/>
      <c r="AG12" s="1084"/>
      <c r="AH12" s="1084"/>
      <c r="AI12" s="1084"/>
      <c r="AJ12" s="1085"/>
      <c r="AK12" s="1150"/>
      <c r="AL12" s="1151"/>
      <c r="AM12" s="1151"/>
      <c r="AN12" s="1151"/>
      <c r="AO12" s="1151"/>
      <c r="AP12" s="1151"/>
      <c r="AQ12" s="1151"/>
      <c r="AR12" s="1151"/>
      <c r="AS12" s="1151"/>
      <c r="AT12" s="1151"/>
      <c r="AU12" s="1148"/>
      <c r="AV12" s="1148"/>
      <c r="AW12" s="1148"/>
      <c r="AX12" s="1148"/>
      <c r="AY12" s="1149"/>
      <c r="AZ12" s="254"/>
      <c r="BA12" s="254"/>
      <c r="BB12" s="254"/>
      <c r="BC12" s="254"/>
      <c r="BD12" s="254"/>
      <c r="BE12" s="255"/>
      <c r="BF12" s="255"/>
      <c r="BG12" s="255"/>
      <c r="BH12" s="255"/>
      <c r="BI12" s="255"/>
      <c r="BJ12" s="255"/>
      <c r="BK12" s="255"/>
      <c r="BL12" s="255"/>
      <c r="BM12" s="255"/>
      <c r="BN12" s="255"/>
      <c r="BO12" s="255"/>
      <c r="BP12" s="255"/>
      <c r="BQ12" s="263">
        <v>6</v>
      </c>
      <c r="BR12" s="388"/>
      <c r="BS12" s="1078" t="s">
        <v>575</v>
      </c>
      <c r="BT12" s="1079"/>
      <c r="BU12" s="1079"/>
      <c r="BV12" s="1079"/>
      <c r="BW12" s="1079"/>
      <c r="BX12" s="1079"/>
      <c r="BY12" s="1079"/>
      <c r="BZ12" s="1079"/>
      <c r="CA12" s="1079"/>
      <c r="CB12" s="1079"/>
      <c r="CC12" s="1079"/>
      <c r="CD12" s="1079"/>
      <c r="CE12" s="1079"/>
      <c r="CF12" s="1079"/>
      <c r="CG12" s="1080"/>
      <c r="CH12" s="1053">
        <v>3</v>
      </c>
      <c r="CI12" s="1054"/>
      <c r="CJ12" s="1054"/>
      <c r="CK12" s="1054"/>
      <c r="CL12" s="1055"/>
      <c r="CM12" s="1053">
        <v>4958</v>
      </c>
      <c r="CN12" s="1054"/>
      <c r="CO12" s="1054"/>
      <c r="CP12" s="1054"/>
      <c r="CQ12" s="1055"/>
      <c r="CR12" s="1053">
        <v>2000</v>
      </c>
      <c r="CS12" s="1054"/>
      <c r="CT12" s="1054"/>
      <c r="CU12" s="1054"/>
      <c r="CV12" s="1055"/>
      <c r="CW12" s="1053">
        <v>1</v>
      </c>
      <c r="CX12" s="1054"/>
      <c r="CY12" s="1054"/>
      <c r="CZ12" s="1054"/>
      <c r="DA12" s="1055"/>
      <c r="DB12" s="1053">
        <v>0</v>
      </c>
      <c r="DC12" s="1054"/>
      <c r="DD12" s="1054"/>
      <c r="DE12" s="1054"/>
      <c r="DF12" s="1055"/>
      <c r="DG12" s="1053" t="s">
        <v>503</v>
      </c>
      <c r="DH12" s="1054"/>
      <c r="DI12" s="1054"/>
      <c r="DJ12" s="1054"/>
      <c r="DK12" s="1055"/>
      <c r="DL12" s="1053" t="s">
        <v>503</v>
      </c>
      <c r="DM12" s="1054"/>
      <c r="DN12" s="1054"/>
      <c r="DO12" s="1054"/>
      <c r="DP12" s="1055"/>
      <c r="DQ12" s="1053" t="s">
        <v>503</v>
      </c>
      <c r="DR12" s="1054"/>
      <c r="DS12" s="1054"/>
      <c r="DT12" s="1054"/>
      <c r="DU12" s="1055"/>
      <c r="DV12" s="1056"/>
      <c r="DW12" s="1057"/>
      <c r="DX12" s="1057"/>
      <c r="DY12" s="1057"/>
      <c r="DZ12" s="1058"/>
      <c r="EA12" s="256"/>
    </row>
    <row r="13" spans="1:131" s="257" customFormat="1" ht="26.25" customHeight="1" x14ac:dyDescent="0.2">
      <c r="A13" s="262">
        <v>7</v>
      </c>
      <c r="B13" s="1101"/>
      <c r="C13" s="1102"/>
      <c r="D13" s="1102"/>
      <c r="E13" s="1102"/>
      <c r="F13" s="1102"/>
      <c r="G13" s="1102"/>
      <c r="H13" s="1102"/>
      <c r="I13" s="1102"/>
      <c r="J13" s="1102"/>
      <c r="K13" s="1102"/>
      <c r="L13" s="1102"/>
      <c r="M13" s="1102"/>
      <c r="N13" s="1102"/>
      <c r="O13" s="1102"/>
      <c r="P13" s="1103"/>
      <c r="Q13" s="1107"/>
      <c r="R13" s="1108"/>
      <c r="S13" s="1108"/>
      <c r="T13" s="1108"/>
      <c r="U13" s="1108"/>
      <c r="V13" s="1108"/>
      <c r="W13" s="1108"/>
      <c r="X13" s="1108"/>
      <c r="Y13" s="1108"/>
      <c r="Z13" s="1108"/>
      <c r="AA13" s="1108"/>
      <c r="AB13" s="1108"/>
      <c r="AC13" s="1108"/>
      <c r="AD13" s="1108"/>
      <c r="AE13" s="1109"/>
      <c r="AF13" s="1083"/>
      <c r="AG13" s="1084"/>
      <c r="AH13" s="1084"/>
      <c r="AI13" s="1084"/>
      <c r="AJ13" s="1085"/>
      <c r="AK13" s="1150"/>
      <c r="AL13" s="1151"/>
      <c r="AM13" s="1151"/>
      <c r="AN13" s="1151"/>
      <c r="AO13" s="1151"/>
      <c r="AP13" s="1151"/>
      <c r="AQ13" s="1151"/>
      <c r="AR13" s="1151"/>
      <c r="AS13" s="1151"/>
      <c r="AT13" s="1151"/>
      <c r="AU13" s="1148"/>
      <c r="AV13" s="1148"/>
      <c r="AW13" s="1148"/>
      <c r="AX13" s="1148"/>
      <c r="AY13" s="1149"/>
      <c r="AZ13" s="254"/>
      <c r="BA13" s="254"/>
      <c r="BB13" s="254"/>
      <c r="BC13" s="254"/>
      <c r="BD13" s="254"/>
      <c r="BE13" s="255"/>
      <c r="BF13" s="255"/>
      <c r="BG13" s="255"/>
      <c r="BH13" s="255"/>
      <c r="BI13" s="255"/>
      <c r="BJ13" s="255"/>
      <c r="BK13" s="255"/>
      <c r="BL13" s="255"/>
      <c r="BM13" s="255"/>
      <c r="BN13" s="255"/>
      <c r="BO13" s="255"/>
      <c r="BP13" s="255"/>
      <c r="BQ13" s="263">
        <v>7</v>
      </c>
      <c r="BR13" s="264"/>
      <c r="BS13" s="1078"/>
      <c r="BT13" s="1079"/>
      <c r="BU13" s="1079"/>
      <c r="BV13" s="1079"/>
      <c r="BW13" s="1079"/>
      <c r="BX13" s="1079"/>
      <c r="BY13" s="1079"/>
      <c r="BZ13" s="1079"/>
      <c r="CA13" s="1079"/>
      <c r="CB13" s="1079"/>
      <c r="CC13" s="1079"/>
      <c r="CD13" s="1079"/>
      <c r="CE13" s="1079"/>
      <c r="CF13" s="1079"/>
      <c r="CG13" s="1080"/>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56"/>
    </row>
    <row r="14" spans="1:131" s="257" customFormat="1" ht="26.25" customHeight="1" x14ac:dyDescent="0.2">
      <c r="A14" s="262">
        <v>8</v>
      </c>
      <c r="B14" s="1101"/>
      <c r="C14" s="1102"/>
      <c r="D14" s="1102"/>
      <c r="E14" s="1102"/>
      <c r="F14" s="1102"/>
      <c r="G14" s="1102"/>
      <c r="H14" s="1102"/>
      <c r="I14" s="1102"/>
      <c r="J14" s="1102"/>
      <c r="K14" s="1102"/>
      <c r="L14" s="1102"/>
      <c r="M14" s="1102"/>
      <c r="N14" s="1102"/>
      <c r="O14" s="1102"/>
      <c r="P14" s="1103"/>
      <c r="Q14" s="1107"/>
      <c r="R14" s="1108"/>
      <c r="S14" s="1108"/>
      <c r="T14" s="1108"/>
      <c r="U14" s="1108"/>
      <c r="V14" s="1108"/>
      <c r="W14" s="1108"/>
      <c r="X14" s="1108"/>
      <c r="Y14" s="1108"/>
      <c r="Z14" s="1108"/>
      <c r="AA14" s="1108"/>
      <c r="AB14" s="1108"/>
      <c r="AC14" s="1108"/>
      <c r="AD14" s="1108"/>
      <c r="AE14" s="1109"/>
      <c r="AF14" s="1083"/>
      <c r="AG14" s="1084"/>
      <c r="AH14" s="1084"/>
      <c r="AI14" s="1084"/>
      <c r="AJ14" s="1085"/>
      <c r="AK14" s="1150"/>
      <c r="AL14" s="1151"/>
      <c r="AM14" s="1151"/>
      <c r="AN14" s="1151"/>
      <c r="AO14" s="1151"/>
      <c r="AP14" s="1151"/>
      <c r="AQ14" s="1151"/>
      <c r="AR14" s="1151"/>
      <c r="AS14" s="1151"/>
      <c r="AT14" s="1151"/>
      <c r="AU14" s="1148"/>
      <c r="AV14" s="1148"/>
      <c r="AW14" s="1148"/>
      <c r="AX14" s="1148"/>
      <c r="AY14" s="1149"/>
      <c r="AZ14" s="254"/>
      <c r="BA14" s="254"/>
      <c r="BB14" s="254"/>
      <c r="BC14" s="254"/>
      <c r="BD14" s="254"/>
      <c r="BE14" s="255"/>
      <c r="BF14" s="255"/>
      <c r="BG14" s="255"/>
      <c r="BH14" s="255"/>
      <c r="BI14" s="255"/>
      <c r="BJ14" s="255"/>
      <c r="BK14" s="255"/>
      <c r="BL14" s="255"/>
      <c r="BM14" s="255"/>
      <c r="BN14" s="255"/>
      <c r="BO14" s="255"/>
      <c r="BP14" s="255"/>
      <c r="BQ14" s="263">
        <v>8</v>
      </c>
      <c r="BR14" s="264"/>
      <c r="BS14" s="1078"/>
      <c r="BT14" s="1079"/>
      <c r="BU14" s="1079"/>
      <c r="BV14" s="1079"/>
      <c r="BW14" s="1079"/>
      <c r="BX14" s="1079"/>
      <c r="BY14" s="1079"/>
      <c r="BZ14" s="1079"/>
      <c r="CA14" s="1079"/>
      <c r="CB14" s="1079"/>
      <c r="CC14" s="1079"/>
      <c r="CD14" s="1079"/>
      <c r="CE14" s="1079"/>
      <c r="CF14" s="1079"/>
      <c r="CG14" s="1080"/>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56"/>
    </row>
    <row r="15" spans="1:131" s="257" customFormat="1" ht="26.25" customHeight="1" x14ac:dyDescent="0.2">
      <c r="A15" s="262">
        <v>9</v>
      </c>
      <c r="B15" s="1101"/>
      <c r="C15" s="1102"/>
      <c r="D15" s="1102"/>
      <c r="E15" s="1102"/>
      <c r="F15" s="1102"/>
      <c r="G15" s="1102"/>
      <c r="H15" s="1102"/>
      <c r="I15" s="1102"/>
      <c r="J15" s="1102"/>
      <c r="K15" s="1102"/>
      <c r="L15" s="1102"/>
      <c r="M15" s="1102"/>
      <c r="N15" s="1102"/>
      <c r="O15" s="1102"/>
      <c r="P15" s="1103"/>
      <c r="Q15" s="1107"/>
      <c r="R15" s="1108"/>
      <c r="S15" s="1108"/>
      <c r="T15" s="1108"/>
      <c r="U15" s="1108"/>
      <c r="V15" s="1108"/>
      <c r="W15" s="1108"/>
      <c r="X15" s="1108"/>
      <c r="Y15" s="1108"/>
      <c r="Z15" s="1108"/>
      <c r="AA15" s="1108"/>
      <c r="AB15" s="1108"/>
      <c r="AC15" s="1108"/>
      <c r="AD15" s="1108"/>
      <c r="AE15" s="1109"/>
      <c r="AF15" s="1083"/>
      <c r="AG15" s="1084"/>
      <c r="AH15" s="1084"/>
      <c r="AI15" s="1084"/>
      <c r="AJ15" s="1085"/>
      <c r="AK15" s="1150"/>
      <c r="AL15" s="1151"/>
      <c r="AM15" s="1151"/>
      <c r="AN15" s="1151"/>
      <c r="AO15" s="1151"/>
      <c r="AP15" s="1151"/>
      <c r="AQ15" s="1151"/>
      <c r="AR15" s="1151"/>
      <c r="AS15" s="1151"/>
      <c r="AT15" s="1151"/>
      <c r="AU15" s="1148"/>
      <c r="AV15" s="1148"/>
      <c r="AW15" s="1148"/>
      <c r="AX15" s="1148"/>
      <c r="AY15" s="1149"/>
      <c r="AZ15" s="254"/>
      <c r="BA15" s="254"/>
      <c r="BB15" s="254"/>
      <c r="BC15" s="254"/>
      <c r="BD15" s="254"/>
      <c r="BE15" s="255"/>
      <c r="BF15" s="255"/>
      <c r="BG15" s="255"/>
      <c r="BH15" s="255"/>
      <c r="BI15" s="255"/>
      <c r="BJ15" s="255"/>
      <c r="BK15" s="255"/>
      <c r="BL15" s="255"/>
      <c r="BM15" s="255"/>
      <c r="BN15" s="255"/>
      <c r="BO15" s="255"/>
      <c r="BP15" s="255"/>
      <c r="BQ15" s="263">
        <v>9</v>
      </c>
      <c r="BR15" s="264"/>
      <c r="BS15" s="1078"/>
      <c r="BT15" s="1079"/>
      <c r="BU15" s="1079"/>
      <c r="BV15" s="1079"/>
      <c r="BW15" s="1079"/>
      <c r="BX15" s="1079"/>
      <c r="BY15" s="1079"/>
      <c r="BZ15" s="1079"/>
      <c r="CA15" s="1079"/>
      <c r="CB15" s="1079"/>
      <c r="CC15" s="1079"/>
      <c r="CD15" s="1079"/>
      <c r="CE15" s="1079"/>
      <c r="CF15" s="1079"/>
      <c r="CG15" s="1080"/>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56"/>
    </row>
    <row r="16" spans="1:131" s="257" customFormat="1" ht="26.25" customHeight="1" x14ac:dyDescent="0.2">
      <c r="A16" s="262">
        <v>10</v>
      </c>
      <c r="B16" s="1101"/>
      <c r="C16" s="1102"/>
      <c r="D16" s="1102"/>
      <c r="E16" s="1102"/>
      <c r="F16" s="1102"/>
      <c r="G16" s="1102"/>
      <c r="H16" s="1102"/>
      <c r="I16" s="1102"/>
      <c r="J16" s="1102"/>
      <c r="K16" s="1102"/>
      <c r="L16" s="1102"/>
      <c r="M16" s="1102"/>
      <c r="N16" s="1102"/>
      <c r="O16" s="1102"/>
      <c r="P16" s="1103"/>
      <c r="Q16" s="1107"/>
      <c r="R16" s="1108"/>
      <c r="S16" s="1108"/>
      <c r="T16" s="1108"/>
      <c r="U16" s="1108"/>
      <c r="V16" s="1108"/>
      <c r="W16" s="1108"/>
      <c r="X16" s="1108"/>
      <c r="Y16" s="1108"/>
      <c r="Z16" s="1108"/>
      <c r="AA16" s="1108"/>
      <c r="AB16" s="1108"/>
      <c r="AC16" s="1108"/>
      <c r="AD16" s="1108"/>
      <c r="AE16" s="1109"/>
      <c r="AF16" s="1083"/>
      <c r="AG16" s="1084"/>
      <c r="AH16" s="1084"/>
      <c r="AI16" s="1084"/>
      <c r="AJ16" s="1085"/>
      <c r="AK16" s="1150"/>
      <c r="AL16" s="1151"/>
      <c r="AM16" s="1151"/>
      <c r="AN16" s="1151"/>
      <c r="AO16" s="1151"/>
      <c r="AP16" s="1151"/>
      <c r="AQ16" s="1151"/>
      <c r="AR16" s="1151"/>
      <c r="AS16" s="1151"/>
      <c r="AT16" s="1151"/>
      <c r="AU16" s="1148"/>
      <c r="AV16" s="1148"/>
      <c r="AW16" s="1148"/>
      <c r="AX16" s="1148"/>
      <c r="AY16" s="1149"/>
      <c r="AZ16" s="254"/>
      <c r="BA16" s="254"/>
      <c r="BB16" s="254"/>
      <c r="BC16" s="254"/>
      <c r="BD16" s="254"/>
      <c r="BE16" s="255"/>
      <c r="BF16" s="255"/>
      <c r="BG16" s="255"/>
      <c r="BH16" s="255"/>
      <c r="BI16" s="255"/>
      <c r="BJ16" s="255"/>
      <c r="BK16" s="255"/>
      <c r="BL16" s="255"/>
      <c r="BM16" s="255"/>
      <c r="BN16" s="255"/>
      <c r="BO16" s="255"/>
      <c r="BP16" s="255"/>
      <c r="BQ16" s="263">
        <v>10</v>
      </c>
      <c r="BR16" s="264"/>
      <c r="BS16" s="1078"/>
      <c r="BT16" s="1079"/>
      <c r="BU16" s="1079"/>
      <c r="BV16" s="1079"/>
      <c r="BW16" s="1079"/>
      <c r="BX16" s="1079"/>
      <c r="BY16" s="1079"/>
      <c r="BZ16" s="1079"/>
      <c r="CA16" s="1079"/>
      <c r="CB16" s="1079"/>
      <c r="CC16" s="1079"/>
      <c r="CD16" s="1079"/>
      <c r="CE16" s="1079"/>
      <c r="CF16" s="1079"/>
      <c r="CG16" s="1080"/>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56"/>
    </row>
    <row r="17" spans="1:131" s="257" customFormat="1" ht="26.25" customHeight="1" x14ac:dyDescent="0.2">
      <c r="A17" s="262">
        <v>11</v>
      </c>
      <c r="B17" s="1101"/>
      <c r="C17" s="1102"/>
      <c r="D17" s="1102"/>
      <c r="E17" s="1102"/>
      <c r="F17" s="1102"/>
      <c r="G17" s="1102"/>
      <c r="H17" s="1102"/>
      <c r="I17" s="1102"/>
      <c r="J17" s="1102"/>
      <c r="K17" s="1102"/>
      <c r="L17" s="1102"/>
      <c r="M17" s="1102"/>
      <c r="N17" s="1102"/>
      <c r="O17" s="1102"/>
      <c r="P17" s="1103"/>
      <c r="Q17" s="1107"/>
      <c r="R17" s="1108"/>
      <c r="S17" s="1108"/>
      <c r="T17" s="1108"/>
      <c r="U17" s="1108"/>
      <c r="V17" s="1108"/>
      <c r="W17" s="1108"/>
      <c r="X17" s="1108"/>
      <c r="Y17" s="1108"/>
      <c r="Z17" s="1108"/>
      <c r="AA17" s="1108"/>
      <c r="AB17" s="1108"/>
      <c r="AC17" s="1108"/>
      <c r="AD17" s="1108"/>
      <c r="AE17" s="1109"/>
      <c r="AF17" s="1083"/>
      <c r="AG17" s="1084"/>
      <c r="AH17" s="1084"/>
      <c r="AI17" s="1084"/>
      <c r="AJ17" s="1085"/>
      <c r="AK17" s="1150"/>
      <c r="AL17" s="1151"/>
      <c r="AM17" s="1151"/>
      <c r="AN17" s="1151"/>
      <c r="AO17" s="1151"/>
      <c r="AP17" s="1151"/>
      <c r="AQ17" s="1151"/>
      <c r="AR17" s="1151"/>
      <c r="AS17" s="1151"/>
      <c r="AT17" s="1151"/>
      <c r="AU17" s="1148"/>
      <c r="AV17" s="1148"/>
      <c r="AW17" s="1148"/>
      <c r="AX17" s="1148"/>
      <c r="AY17" s="1149"/>
      <c r="AZ17" s="254"/>
      <c r="BA17" s="254"/>
      <c r="BB17" s="254"/>
      <c r="BC17" s="254"/>
      <c r="BD17" s="254"/>
      <c r="BE17" s="255"/>
      <c r="BF17" s="255"/>
      <c r="BG17" s="255"/>
      <c r="BH17" s="255"/>
      <c r="BI17" s="255"/>
      <c r="BJ17" s="255"/>
      <c r="BK17" s="255"/>
      <c r="BL17" s="255"/>
      <c r="BM17" s="255"/>
      <c r="BN17" s="255"/>
      <c r="BO17" s="255"/>
      <c r="BP17" s="255"/>
      <c r="BQ17" s="263">
        <v>11</v>
      </c>
      <c r="BR17" s="264"/>
      <c r="BS17" s="1078"/>
      <c r="BT17" s="1079"/>
      <c r="BU17" s="1079"/>
      <c r="BV17" s="1079"/>
      <c r="BW17" s="1079"/>
      <c r="BX17" s="1079"/>
      <c r="BY17" s="1079"/>
      <c r="BZ17" s="1079"/>
      <c r="CA17" s="1079"/>
      <c r="CB17" s="1079"/>
      <c r="CC17" s="1079"/>
      <c r="CD17" s="1079"/>
      <c r="CE17" s="1079"/>
      <c r="CF17" s="1079"/>
      <c r="CG17" s="1080"/>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56"/>
    </row>
    <row r="18" spans="1:131" s="257" customFormat="1" ht="26.25" customHeight="1" x14ac:dyDescent="0.2">
      <c r="A18" s="262">
        <v>12</v>
      </c>
      <c r="B18" s="1101"/>
      <c r="C18" s="1102"/>
      <c r="D18" s="1102"/>
      <c r="E18" s="1102"/>
      <c r="F18" s="1102"/>
      <c r="G18" s="1102"/>
      <c r="H18" s="1102"/>
      <c r="I18" s="1102"/>
      <c r="J18" s="1102"/>
      <c r="K18" s="1102"/>
      <c r="L18" s="1102"/>
      <c r="M18" s="1102"/>
      <c r="N18" s="1102"/>
      <c r="O18" s="1102"/>
      <c r="P18" s="1103"/>
      <c r="Q18" s="1107"/>
      <c r="R18" s="1108"/>
      <c r="S18" s="1108"/>
      <c r="T18" s="1108"/>
      <c r="U18" s="1108"/>
      <c r="V18" s="1108"/>
      <c r="W18" s="1108"/>
      <c r="X18" s="1108"/>
      <c r="Y18" s="1108"/>
      <c r="Z18" s="1108"/>
      <c r="AA18" s="1108"/>
      <c r="AB18" s="1108"/>
      <c r="AC18" s="1108"/>
      <c r="AD18" s="1108"/>
      <c r="AE18" s="1109"/>
      <c r="AF18" s="1083"/>
      <c r="AG18" s="1084"/>
      <c r="AH18" s="1084"/>
      <c r="AI18" s="1084"/>
      <c r="AJ18" s="1085"/>
      <c r="AK18" s="1150"/>
      <c r="AL18" s="1151"/>
      <c r="AM18" s="1151"/>
      <c r="AN18" s="1151"/>
      <c r="AO18" s="1151"/>
      <c r="AP18" s="1151"/>
      <c r="AQ18" s="1151"/>
      <c r="AR18" s="1151"/>
      <c r="AS18" s="1151"/>
      <c r="AT18" s="1151"/>
      <c r="AU18" s="1148"/>
      <c r="AV18" s="1148"/>
      <c r="AW18" s="1148"/>
      <c r="AX18" s="1148"/>
      <c r="AY18" s="1149"/>
      <c r="AZ18" s="254"/>
      <c r="BA18" s="254"/>
      <c r="BB18" s="254"/>
      <c r="BC18" s="254"/>
      <c r="BD18" s="254"/>
      <c r="BE18" s="255"/>
      <c r="BF18" s="255"/>
      <c r="BG18" s="255"/>
      <c r="BH18" s="255"/>
      <c r="BI18" s="255"/>
      <c r="BJ18" s="255"/>
      <c r="BK18" s="255"/>
      <c r="BL18" s="255"/>
      <c r="BM18" s="255"/>
      <c r="BN18" s="255"/>
      <c r="BO18" s="255"/>
      <c r="BP18" s="255"/>
      <c r="BQ18" s="263">
        <v>12</v>
      </c>
      <c r="BR18" s="264"/>
      <c r="BS18" s="1078"/>
      <c r="BT18" s="1079"/>
      <c r="BU18" s="1079"/>
      <c r="BV18" s="1079"/>
      <c r="BW18" s="1079"/>
      <c r="BX18" s="1079"/>
      <c r="BY18" s="1079"/>
      <c r="BZ18" s="1079"/>
      <c r="CA18" s="1079"/>
      <c r="CB18" s="1079"/>
      <c r="CC18" s="1079"/>
      <c r="CD18" s="1079"/>
      <c r="CE18" s="1079"/>
      <c r="CF18" s="1079"/>
      <c r="CG18" s="1080"/>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56"/>
    </row>
    <row r="19" spans="1:131" s="257" customFormat="1" ht="26.25" customHeight="1" x14ac:dyDescent="0.2">
      <c r="A19" s="262">
        <v>13</v>
      </c>
      <c r="B19" s="1101"/>
      <c r="C19" s="1102"/>
      <c r="D19" s="1102"/>
      <c r="E19" s="1102"/>
      <c r="F19" s="1102"/>
      <c r="G19" s="1102"/>
      <c r="H19" s="1102"/>
      <c r="I19" s="1102"/>
      <c r="J19" s="1102"/>
      <c r="K19" s="1102"/>
      <c r="L19" s="1102"/>
      <c r="M19" s="1102"/>
      <c r="N19" s="1102"/>
      <c r="O19" s="1102"/>
      <c r="P19" s="1103"/>
      <c r="Q19" s="1107"/>
      <c r="R19" s="1108"/>
      <c r="S19" s="1108"/>
      <c r="T19" s="1108"/>
      <c r="U19" s="1108"/>
      <c r="V19" s="1108"/>
      <c r="W19" s="1108"/>
      <c r="X19" s="1108"/>
      <c r="Y19" s="1108"/>
      <c r="Z19" s="1108"/>
      <c r="AA19" s="1108"/>
      <c r="AB19" s="1108"/>
      <c r="AC19" s="1108"/>
      <c r="AD19" s="1108"/>
      <c r="AE19" s="1109"/>
      <c r="AF19" s="1083"/>
      <c r="AG19" s="1084"/>
      <c r="AH19" s="1084"/>
      <c r="AI19" s="1084"/>
      <c r="AJ19" s="1085"/>
      <c r="AK19" s="1150"/>
      <c r="AL19" s="1151"/>
      <c r="AM19" s="1151"/>
      <c r="AN19" s="1151"/>
      <c r="AO19" s="1151"/>
      <c r="AP19" s="1151"/>
      <c r="AQ19" s="1151"/>
      <c r="AR19" s="1151"/>
      <c r="AS19" s="1151"/>
      <c r="AT19" s="1151"/>
      <c r="AU19" s="1148"/>
      <c r="AV19" s="1148"/>
      <c r="AW19" s="1148"/>
      <c r="AX19" s="1148"/>
      <c r="AY19" s="1149"/>
      <c r="AZ19" s="254"/>
      <c r="BA19" s="254"/>
      <c r="BB19" s="254"/>
      <c r="BC19" s="254"/>
      <c r="BD19" s="254"/>
      <c r="BE19" s="255"/>
      <c r="BF19" s="255"/>
      <c r="BG19" s="255"/>
      <c r="BH19" s="255"/>
      <c r="BI19" s="255"/>
      <c r="BJ19" s="255"/>
      <c r="BK19" s="255"/>
      <c r="BL19" s="255"/>
      <c r="BM19" s="255"/>
      <c r="BN19" s="255"/>
      <c r="BO19" s="255"/>
      <c r="BP19" s="255"/>
      <c r="BQ19" s="263">
        <v>13</v>
      </c>
      <c r="BR19" s="264"/>
      <c r="BS19" s="1078"/>
      <c r="BT19" s="1079"/>
      <c r="BU19" s="1079"/>
      <c r="BV19" s="1079"/>
      <c r="BW19" s="1079"/>
      <c r="BX19" s="1079"/>
      <c r="BY19" s="1079"/>
      <c r="BZ19" s="1079"/>
      <c r="CA19" s="1079"/>
      <c r="CB19" s="1079"/>
      <c r="CC19" s="1079"/>
      <c r="CD19" s="1079"/>
      <c r="CE19" s="1079"/>
      <c r="CF19" s="1079"/>
      <c r="CG19" s="1080"/>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56"/>
    </row>
    <row r="20" spans="1:131" s="257" customFormat="1" ht="26.25" customHeight="1" x14ac:dyDescent="0.2">
      <c r="A20" s="262">
        <v>14</v>
      </c>
      <c r="B20" s="1101"/>
      <c r="C20" s="1102"/>
      <c r="D20" s="1102"/>
      <c r="E20" s="1102"/>
      <c r="F20" s="1102"/>
      <c r="G20" s="1102"/>
      <c r="H20" s="1102"/>
      <c r="I20" s="1102"/>
      <c r="J20" s="1102"/>
      <c r="K20" s="1102"/>
      <c r="L20" s="1102"/>
      <c r="M20" s="1102"/>
      <c r="N20" s="1102"/>
      <c r="O20" s="1102"/>
      <c r="P20" s="1103"/>
      <c r="Q20" s="1107"/>
      <c r="R20" s="1108"/>
      <c r="S20" s="1108"/>
      <c r="T20" s="1108"/>
      <c r="U20" s="1108"/>
      <c r="V20" s="1108"/>
      <c r="W20" s="1108"/>
      <c r="X20" s="1108"/>
      <c r="Y20" s="1108"/>
      <c r="Z20" s="1108"/>
      <c r="AA20" s="1108"/>
      <c r="AB20" s="1108"/>
      <c r="AC20" s="1108"/>
      <c r="AD20" s="1108"/>
      <c r="AE20" s="1109"/>
      <c r="AF20" s="1083"/>
      <c r="AG20" s="1084"/>
      <c r="AH20" s="1084"/>
      <c r="AI20" s="1084"/>
      <c r="AJ20" s="1085"/>
      <c r="AK20" s="1150"/>
      <c r="AL20" s="1151"/>
      <c r="AM20" s="1151"/>
      <c r="AN20" s="1151"/>
      <c r="AO20" s="1151"/>
      <c r="AP20" s="1151"/>
      <c r="AQ20" s="1151"/>
      <c r="AR20" s="1151"/>
      <c r="AS20" s="1151"/>
      <c r="AT20" s="1151"/>
      <c r="AU20" s="1148"/>
      <c r="AV20" s="1148"/>
      <c r="AW20" s="1148"/>
      <c r="AX20" s="1148"/>
      <c r="AY20" s="1149"/>
      <c r="AZ20" s="254"/>
      <c r="BA20" s="254"/>
      <c r="BB20" s="254"/>
      <c r="BC20" s="254"/>
      <c r="BD20" s="254"/>
      <c r="BE20" s="255"/>
      <c r="BF20" s="255"/>
      <c r="BG20" s="255"/>
      <c r="BH20" s="255"/>
      <c r="BI20" s="255"/>
      <c r="BJ20" s="255"/>
      <c r="BK20" s="255"/>
      <c r="BL20" s="255"/>
      <c r="BM20" s="255"/>
      <c r="BN20" s="255"/>
      <c r="BO20" s="255"/>
      <c r="BP20" s="255"/>
      <c r="BQ20" s="263">
        <v>14</v>
      </c>
      <c r="BR20" s="264"/>
      <c r="BS20" s="1078"/>
      <c r="BT20" s="1079"/>
      <c r="BU20" s="1079"/>
      <c r="BV20" s="1079"/>
      <c r="BW20" s="1079"/>
      <c r="BX20" s="1079"/>
      <c r="BY20" s="1079"/>
      <c r="BZ20" s="1079"/>
      <c r="CA20" s="1079"/>
      <c r="CB20" s="1079"/>
      <c r="CC20" s="1079"/>
      <c r="CD20" s="1079"/>
      <c r="CE20" s="1079"/>
      <c r="CF20" s="1079"/>
      <c r="CG20" s="1080"/>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56"/>
    </row>
    <row r="21" spans="1:131" s="257" customFormat="1" ht="26.25" customHeight="1" thickBot="1" x14ac:dyDescent="0.25">
      <c r="A21" s="262">
        <v>15</v>
      </c>
      <c r="B21" s="1101"/>
      <c r="C21" s="1102"/>
      <c r="D21" s="1102"/>
      <c r="E21" s="1102"/>
      <c r="F21" s="1102"/>
      <c r="G21" s="1102"/>
      <c r="H21" s="1102"/>
      <c r="I21" s="1102"/>
      <c r="J21" s="1102"/>
      <c r="K21" s="1102"/>
      <c r="L21" s="1102"/>
      <c r="M21" s="1102"/>
      <c r="N21" s="1102"/>
      <c r="O21" s="1102"/>
      <c r="P21" s="1103"/>
      <c r="Q21" s="1107"/>
      <c r="R21" s="1108"/>
      <c r="S21" s="1108"/>
      <c r="T21" s="1108"/>
      <c r="U21" s="1108"/>
      <c r="V21" s="1108"/>
      <c r="W21" s="1108"/>
      <c r="X21" s="1108"/>
      <c r="Y21" s="1108"/>
      <c r="Z21" s="1108"/>
      <c r="AA21" s="1108"/>
      <c r="AB21" s="1108"/>
      <c r="AC21" s="1108"/>
      <c r="AD21" s="1108"/>
      <c r="AE21" s="1109"/>
      <c r="AF21" s="1083"/>
      <c r="AG21" s="1084"/>
      <c r="AH21" s="1084"/>
      <c r="AI21" s="1084"/>
      <c r="AJ21" s="1085"/>
      <c r="AK21" s="1150"/>
      <c r="AL21" s="1151"/>
      <c r="AM21" s="1151"/>
      <c r="AN21" s="1151"/>
      <c r="AO21" s="1151"/>
      <c r="AP21" s="1151"/>
      <c r="AQ21" s="1151"/>
      <c r="AR21" s="1151"/>
      <c r="AS21" s="1151"/>
      <c r="AT21" s="1151"/>
      <c r="AU21" s="1148"/>
      <c r="AV21" s="1148"/>
      <c r="AW21" s="1148"/>
      <c r="AX21" s="1148"/>
      <c r="AY21" s="1149"/>
      <c r="AZ21" s="254"/>
      <c r="BA21" s="254"/>
      <c r="BB21" s="254"/>
      <c r="BC21" s="254"/>
      <c r="BD21" s="254"/>
      <c r="BE21" s="255"/>
      <c r="BF21" s="255"/>
      <c r="BG21" s="255"/>
      <c r="BH21" s="255"/>
      <c r="BI21" s="255"/>
      <c r="BJ21" s="255"/>
      <c r="BK21" s="255"/>
      <c r="BL21" s="255"/>
      <c r="BM21" s="255"/>
      <c r="BN21" s="255"/>
      <c r="BO21" s="255"/>
      <c r="BP21" s="255"/>
      <c r="BQ21" s="263">
        <v>15</v>
      </c>
      <c r="BR21" s="264"/>
      <c r="BS21" s="1078"/>
      <c r="BT21" s="1079"/>
      <c r="BU21" s="1079"/>
      <c r="BV21" s="1079"/>
      <c r="BW21" s="1079"/>
      <c r="BX21" s="1079"/>
      <c r="BY21" s="1079"/>
      <c r="BZ21" s="1079"/>
      <c r="CA21" s="1079"/>
      <c r="CB21" s="1079"/>
      <c r="CC21" s="1079"/>
      <c r="CD21" s="1079"/>
      <c r="CE21" s="1079"/>
      <c r="CF21" s="1079"/>
      <c r="CG21" s="1080"/>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56"/>
    </row>
    <row r="22" spans="1:131" s="257" customFormat="1" ht="26.25" customHeight="1" x14ac:dyDescent="0.2">
      <c r="A22" s="262">
        <v>16</v>
      </c>
      <c r="B22" s="1101"/>
      <c r="C22" s="1102"/>
      <c r="D22" s="1102"/>
      <c r="E22" s="1102"/>
      <c r="F22" s="1102"/>
      <c r="G22" s="1102"/>
      <c r="H22" s="1102"/>
      <c r="I22" s="1102"/>
      <c r="J22" s="1102"/>
      <c r="K22" s="1102"/>
      <c r="L22" s="1102"/>
      <c r="M22" s="1102"/>
      <c r="N22" s="1102"/>
      <c r="O22" s="1102"/>
      <c r="P22" s="1103"/>
      <c r="Q22" s="1145"/>
      <c r="R22" s="1146"/>
      <c r="S22" s="1146"/>
      <c r="T22" s="1146"/>
      <c r="U22" s="1146"/>
      <c r="V22" s="1146"/>
      <c r="W22" s="1146"/>
      <c r="X22" s="1146"/>
      <c r="Y22" s="1146"/>
      <c r="Z22" s="1146"/>
      <c r="AA22" s="1146"/>
      <c r="AB22" s="1146"/>
      <c r="AC22" s="1146"/>
      <c r="AD22" s="1146"/>
      <c r="AE22" s="1147"/>
      <c r="AF22" s="1083"/>
      <c r="AG22" s="1084"/>
      <c r="AH22" s="1084"/>
      <c r="AI22" s="1084"/>
      <c r="AJ22" s="1085"/>
      <c r="AK22" s="1141"/>
      <c r="AL22" s="1142"/>
      <c r="AM22" s="1142"/>
      <c r="AN22" s="1142"/>
      <c r="AO22" s="1142"/>
      <c r="AP22" s="1142"/>
      <c r="AQ22" s="1142"/>
      <c r="AR22" s="1142"/>
      <c r="AS22" s="1142"/>
      <c r="AT22" s="1142"/>
      <c r="AU22" s="1143"/>
      <c r="AV22" s="1143"/>
      <c r="AW22" s="1143"/>
      <c r="AX22" s="1143"/>
      <c r="AY22" s="1144"/>
      <c r="AZ22" s="1099" t="s">
        <v>389</v>
      </c>
      <c r="BA22" s="1099"/>
      <c r="BB22" s="1099"/>
      <c r="BC22" s="1099"/>
      <c r="BD22" s="1100"/>
      <c r="BE22" s="255"/>
      <c r="BF22" s="255"/>
      <c r="BG22" s="255"/>
      <c r="BH22" s="255"/>
      <c r="BI22" s="255"/>
      <c r="BJ22" s="255"/>
      <c r="BK22" s="255"/>
      <c r="BL22" s="255"/>
      <c r="BM22" s="255"/>
      <c r="BN22" s="255"/>
      <c r="BO22" s="255"/>
      <c r="BP22" s="255"/>
      <c r="BQ22" s="263">
        <v>16</v>
      </c>
      <c r="BR22" s="264"/>
      <c r="BS22" s="1078"/>
      <c r="BT22" s="1079"/>
      <c r="BU22" s="1079"/>
      <c r="BV22" s="1079"/>
      <c r="BW22" s="1079"/>
      <c r="BX22" s="1079"/>
      <c r="BY22" s="1079"/>
      <c r="BZ22" s="1079"/>
      <c r="CA22" s="1079"/>
      <c r="CB22" s="1079"/>
      <c r="CC22" s="1079"/>
      <c r="CD22" s="1079"/>
      <c r="CE22" s="1079"/>
      <c r="CF22" s="1079"/>
      <c r="CG22" s="1080"/>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56"/>
    </row>
    <row r="23" spans="1:131" s="257" customFormat="1" ht="26.25" customHeight="1" thickBot="1" x14ac:dyDescent="0.25">
      <c r="A23" s="265" t="s">
        <v>390</v>
      </c>
      <c r="B23" s="1002" t="s">
        <v>391</v>
      </c>
      <c r="C23" s="1003"/>
      <c r="D23" s="1003"/>
      <c r="E23" s="1003"/>
      <c r="F23" s="1003"/>
      <c r="G23" s="1003"/>
      <c r="H23" s="1003"/>
      <c r="I23" s="1003"/>
      <c r="J23" s="1003"/>
      <c r="K23" s="1003"/>
      <c r="L23" s="1003"/>
      <c r="M23" s="1003"/>
      <c r="N23" s="1003"/>
      <c r="O23" s="1003"/>
      <c r="P23" s="1004"/>
      <c r="Q23" s="1132">
        <v>160122</v>
      </c>
      <c r="R23" s="1133"/>
      <c r="S23" s="1133"/>
      <c r="T23" s="1133"/>
      <c r="U23" s="1133"/>
      <c r="V23" s="1133">
        <v>154071</v>
      </c>
      <c r="W23" s="1133"/>
      <c r="X23" s="1133"/>
      <c r="Y23" s="1133"/>
      <c r="Z23" s="1133"/>
      <c r="AA23" s="1133">
        <v>6051</v>
      </c>
      <c r="AB23" s="1133"/>
      <c r="AC23" s="1133"/>
      <c r="AD23" s="1133"/>
      <c r="AE23" s="1134"/>
      <c r="AF23" s="1135">
        <v>5446</v>
      </c>
      <c r="AG23" s="1133"/>
      <c r="AH23" s="1133"/>
      <c r="AI23" s="1133"/>
      <c r="AJ23" s="1136"/>
      <c r="AK23" s="1137"/>
      <c r="AL23" s="1138"/>
      <c r="AM23" s="1138"/>
      <c r="AN23" s="1138"/>
      <c r="AO23" s="1138"/>
      <c r="AP23" s="1133">
        <v>29040</v>
      </c>
      <c r="AQ23" s="1133"/>
      <c r="AR23" s="1133"/>
      <c r="AS23" s="1133"/>
      <c r="AT23" s="1133"/>
      <c r="AU23" s="1139"/>
      <c r="AV23" s="1139"/>
      <c r="AW23" s="1139"/>
      <c r="AX23" s="1139"/>
      <c r="AY23" s="1140"/>
      <c r="AZ23" s="1129" t="s">
        <v>135</v>
      </c>
      <c r="BA23" s="1130"/>
      <c r="BB23" s="1130"/>
      <c r="BC23" s="1130"/>
      <c r="BD23" s="1131"/>
      <c r="BE23" s="255"/>
      <c r="BF23" s="255"/>
      <c r="BG23" s="255"/>
      <c r="BH23" s="255"/>
      <c r="BI23" s="255"/>
      <c r="BJ23" s="255"/>
      <c r="BK23" s="255"/>
      <c r="BL23" s="255"/>
      <c r="BM23" s="255"/>
      <c r="BN23" s="255"/>
      <c r="BO23" s="255"/>
      <c r="BP23" s="255"/>
      <c r="BQ23" s="263">
        <v>17</v>
      </c>
      <c r="BR23" s="264"/>
      <c r="BS23" s="1078"/>
      <c r="BT23" s="1079"/>
      <c r="BU23" s="1079"/>
      <c r="BV23" s="1079"/>
      <c r="BW23" s="1079"/>
      <c r="BX23" s="1079"/>
      <c r="BY23" s="1079"/>
      <c r="BZ23" s="1079"/>
      <c r="CA23" s="1079"/>
      <c r="CB23" s="1079"/>
      <c r="CC23" s="1079"/>
      <c r="CD23" s="1079"/>
      <c r="CE23" s="1079"/>
      <c r="CF23" s="1079"/>
      <c r="CG23" s="1080"/>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56"/>
    </row>
    <row r="24" spans="1:131" s="257" customFormat="1" ht="26.25" customHeight="1" x14ac:dyDescent="0.2">
      <c r="A24" s="1128" t="s">
        <v>392</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54"/>
      <c r="BA24" s="254"/>
      <c r="BB24" s="254"/>
      <c r="BC24" s="254"/>
      <c r="BD24" s="254"/>
      <c r="BE24" s="255"/>
      <c r="BF24" s="255"/>
      <c r="BG24" s="255"/>
      <c r="BH24" s="255"/>
      <c r="BI24" s="255"/>
      <c r="BJ24" s="255"/>
      <c r="BK24" s="255"/>
      <c r="BL24" s="255"/>
      <c r="BM24" s="255"/>
      <c r="BN24" s="255"/>
      <c r="BO24" s="255"/>
      <c r="BP24" s="255"/>
      <c r="BQ24" s="263">
        <v>18</v>
      </c>
      <c r="BR24" s="264"/>
      <c r="BS24" s="1078"/>
      <c r="BT24" s="1079"/>
      <c r="BU24" s="1079"/>
      <c r="BV24" s="1079"/>
      <c r="BW24" s="1079"/>
      <c r="BX24" s="1079"/>
      <c r="BY24" s="1079"/>
      <c r="BZ24" s="1079"/>
      <c r="CA24" s="1079"/>
      <c r="CB24" s="1079"/>
      <c r="CC24" s="1079"/>
      <c r="CD24" s="1079"/>
      <c r="CE24" s="1079"/>
      <c r="CF24" s="1079"/>
      <c r="CG24" s="1080"/>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56"/>
    </row>
    <row r="25" spans="1:131" s="249" customFormat="1" ht="26.25" customHeight="1" thickBot="1" x14ac:dyDescent="0.25">
      <c r="A25" s="1127" t="s">
        <v>393</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54"/>
      <c r="BK25" s="254"/>
      <c r="BL25" s="254"/>
      <c r="BM25" s="254"/>
      <c r="BN25" s="254"/>
      <c r="BO25" s="266"/>
      <c r="BP25" s="266"/>
      <c r="BQ25" s="263">
        <v>19</v>
      </c>
      <c r="BR25" s="264"/>
      <c r="BS25" s="1078"/>
      <c r="BT25" s="1079"/>
      <c r="BU25" s="1079"/>
      <c r="BV25" s="1079"/>
      <c r="BW25" s="1079"/>
      <c r="BX25" s="1079"/>
      <c r="BY25" s="1079"/>
      <c r="BZ25" s="1079"/>
      <c r="CA25" s="1079"/>
      <c r="CB25" s="1079"/>
      <c r="CC25" s="1079"/>
      <c r="CD25" s="1079"/>
      <c r="CE25" s="1079"/>
      <c r="CF25" s="1079"/>
      <c r="CG25" s="1080"/>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48"/>
    </row>
    <row r="26" spans="1:131" s="249" customFormat="1" ht="26.25" customHeight="1" x14ac:dyDescent="0.2">
      <c r="A26" s="1059" t="s">
        <v>371</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23" t="s">
        <v>397</v>
      </c>
      <c r="AG26" s="1072"/>
      <c r="AH26" s="1072"/>
      <c r="AI26" s="1072"/>
      <c r="AJ26" s="1124"/>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378</v>
      </c>
      <c r="BF26" s="1066"/>
      <c r="BG26" s="1066"/>
      <c r="BH26" s="1066"/>
      <c r="BI26" s="1081"/>
      <c r="BJ26" s="254"/>
      <c r="BK26" s="254"/>
      <c r="BL26" s="254"/>
      <c r="BM26" s="254"/>
      <c r="BN26" s="254"/>
      <c r="BO26" s="266"/>
      <c r="BP26" s="266"/>
      <c r="BQ26" s="263">
        <v>20</v>
      </c>
      <c r="BR26" s="264"/>
      <c r="BS26" s="1078"/>
      <c r="BT26" s="1079"/>
      <c r="BU26" s="1079"/>
      <c r="BV26" s="1079"/>
      <c r="BW26" s="1079"/>
      <c r="BX26" s="1079"/>
      <c r="BY26" s="1079"/>
      <c r="BZ26" s="1079"/>
      <c r="CA26" s="1079"/>
      <c r="CB26" s="1079"/>
      <c r="CC26" s="1079"/>
      <c r="CD26" s="1079"/>
      <c r="CE26" s="1079"/>
      <c r="CF26" s="1079"/>
      <c r="CG26" s="1080"/>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48"/>
    </row>
    <row r="27" spans="1:131" s="249" customFormat="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5"/>
      <c r="AG27" s="1075"/>
      <c r="AH27" s="1075"/>
      <c r="AI27" s="1075"/>
      <c r="AJ27" s="1126"/>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2"/>
      <c r="BJ27" s="254"/>
      <c r="BK27" s="254"/>
      <c r="BL27" s="254"/>
      <c r="BM27" s="254"/>
      <c r="BN27" s="254"/>
      <c r="BO27" s="266"/>
      <c r="BP27" s="266"/>
      <c r="BQ27" s="263">
        <v>21</v>
      </c>
      <c r="BR27" s="264"/>
      <c r="BS27" s="1078"/>
      <c r="BT27" s="1079"/>
      <c r="BU27" s="1079"/>
      <c r="BV27" s="1079"/>
      <c r="BW27" s="1079"/>
      <c r="BX27" s="1079"/>
      <c r="BY27" s="1079"/>
      <c r="BZ27" s="1079"/>
      <c r="CA27" s="1079"/>
      <c r="CB27" s="1079"/>
      <c r="CC27" s="1079"/>
      <c r="CD27" s="1079"/>
      <c r="CE27" s="1079"/>
      <c r="CF27" s="1079"/>
      <c r="CG27" s="1080"/>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48"/>
    </row>
    <row r="28" spans="1:131" s="249" customFormat="1" ht="26.25" customHeight="1" thickTop="1" x14ac:dyDescent="0.2">
      <c r="A28" s="267">
        <v>1</v>
      </c>
      <c r="B28" s="1114" t="s">
        <v>402</v>
      </c>
      <c r="C28" s="1115"/>
      <c r="D28" s="1115"/>
      <c r="E28" s="1115"/>
      <c r="F28" s="1115"/>
      <c r="G28" s="1115"/>
      <c r="H28" s="1115"/>
      <c r="I28" s="1115"/>
      <c r="J28" s="1115"/>
      <c r="K28" s="1115"/>
      <c r="L28" s="1115"/>
      <c r="M28" s="1115"/>
      <c r="N28" s="1115"/>
      <c r="O28" s="1115"/>
      <c r="P28" s="1116"/>
      <c r="Q28" s="1117">
        <v>26255</v>
      </c>
      <c r="R28" s="1118"/>
      <c r="S28" s="1118"/>
      <c r="T28" s="1118"/>
      <c r="U28" s="1118"/>
      <c r="V28" s="1118">
        <v>25288</v>
      </c>
      <c r="W28" s="1118"/>
      <c r="X28" s="1118"/>
      <c r="Y28" s="1118"/>
      <c r="Z28" s="1118"/>
      <c r="AA28" s="1118">
        <v>967</v>
      </c>
      <c r="AB28" s="1118"/>
      <c r="AC28" s="1118"/>
      <c r="AD28" s="1118"/>
      <c r="AE28" s="1119"/>
      <c r="AF28" s="1120">
        <v>967</v>
      </c>
      <c r="AG28" s="1118"/>
      <c r="AH28" s="1118"/>
      <c r="AI28" s="1118"/>
      <c r="AJ28" s="1121"/>
      <c r="AK28" s="1122">
        <v>3149</v>
      </c>
      <c r="AL28" s="1110"/>
      <c r="AM28" s="1110"/>
      <c r="AN28" s="1110"/>
      <c r="AO28" s="1110"/>
      <c r="AP28" s="1110" t="s">
        <v>581</v>
      </c>
      <c r="AQ28" s="1110"/>
      <c r="AR28" s="1110"/>
      <c r="AS28" s="1110"/>
      <c r="AT28" s="1110"/>
      <c r="AU28" s="1110" t="s">
        <v>581</v>
      </c>
      <c r="AV28" s="1110"/>
      <c r="AW28" s="1110"/>
      <c r="AX28" s="1110"/>
      <c r="AY28" s="1110"/>
      <c r="AZ28" s="1111" t="s">
        <v>581</v>
      </c>
      <c r="BA28" s="1111"/>
      <c r="BB28" s="1111"/>
      <c r="BC28" s="1111"/>
      <c r="BD28" s="1111"/>
      <c r="BE28" s="1112"/>
      <c r="BF28" s="1112"/>
      <c r="BG28" s="1112"/>
      <c r="BH28" s="1112"/>
      <c r="BI28" s="1113"/>
      <c r="BJ28" s="254"/>
      <c r="BK28" s="254"/>
      <c r="BL28" s="254"/>
      <c r="BM28" s="254"/>
      <c r="BN28" s="254"/>
      <c r="BO28" s="266"/>
      <c r="BP28" s="266"/>
      <c r="BQ28" s="263">
        <v>22</v>
      </c>
      <c r="BR28" s="264"/>
      <c r="BS28" s="1078"/>
      <c r="BT28" s="1079"/>
      <c r="BU28" s="1079"/>
      <c r="BV28" s="1079"/>
      <c r="BW28" s="1079"/>
      <c r="BX28" s="1079"/>
      <c r="BY28" s="1079"/>
      <c r="BZ28" s="1079"/>
      <c r="CA28" s="1079"/>
      <c r="CB28" s="1079"/>
      <c r="CC28" s="1079"/>
      <c r="CD28" s="1079"/>
      <c r="CE28" s="1079"/>
      <c r="CF28" s="1079"/>
      <c r="CG28" s="1080"/>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48"/>
    </row>
    <row r="29" spans="1:131" s="249" customFormat="1" ht="26.25" customHeight="1" x14ac:dyDescent="0.2">
      <c r="A29" s="267">
        <v>2</v>
      </c>
      <c r="B29" s="1101" t="s">
        <v>403</v>
      </c>
      <c r="C29" s="1102"/>
      <c r="D29" s="1102"/>
      <c r="E29" s="1102"/>
      <c r="F29" s="1102"/>
      <c r="G29" s="1102"/>
      <c r="H29" s="1102"/>
      <c r="I29" s="1102"/>
      <c r="J29" s="1102"/>
      <c r="K29" s="1102"/>
      <c r="L29" s="1102"/>
      <c r="M29" s="1102"/>
      <c r="N29" s="1102"/>
      <c r="O29" s="1102"/>
      <c r="P29" s="1103"/>
      <c r="Q29" s="1107">
        <v>23889</v>
      </c>
      <c r="R29" s="1108"/>
      <c r="S29" s="1108"/>
      <c r="T29" s="1108"/>
      <c r="U29" s="1108"/>
      <c r="V29" s="1108">
        <v>22069</v>
      </c>
      <c r="W29" s="1108"/>
      <c r="X29" s="1108"/>
      <c r="Y29" s="1108"/>
      <c r="Z29" s="1108"/>
      <c r="AA29" s="1108">
        <v>1820</v>
      </c>
      <c r="AB29" s="1108"/>
      <c r="AC29" s="1108"/>
      <c r="AD29" s="1108"/>
      <c r="AE29" s="1109"/>
      <c r="AF29" s="1083">
        <v>1820</v>
      </c>
      <c r="AG29" s="1084"/>
      <c r="AH29" s="1084"/>
      <c r="AI29" s="1084"/>
      <c r="AJ29" s="1085"/>
      <c r="AK29" s="1038">
        <v>4221</v>
      </c>
      <c r="AL29" s="1029"/>
      <c r="AM29" s="1029"/>
      <c r="AN29" s="1029"/>
      <c r="AO29" s="1029"/>
      <c r="AP29" s="1029" t="s">
        <v>581</v>
      </c>
      <c r="AQ29" s="1029"/>
      <c r="AR29" s="1029"/>
      <c r="AS29" s="1029"/>
      <c r="AT29" s="1029"/>
      <c r="AU29" s="1029" t="s">
        <v>581</v>
      </c>
      <c r="AV29" s="1029"/>
      <c r="AW29" s="1029"/>
      <c r="AX29" s="1029"/>
      <c r="AY29" s="1029"/>
      <c r="AZ29" s="1106" t="s">
        <v>581</v>
      </c>
      <c r="BA29" s="1106"/>
      <c r="BB29" s="1106"/>
      <c r="BC29" s="1106"/>
      <c r="BD29" s="1106"/>
      <c r="BE29" s="1096"/>
      <c r="BF29" s="1096"/>
      <c r="BG29" s="1096"/>
      <c r="BH29" s="1096"/>
      <c r="BI29" s="1097"/>
      <c r="BJ29" s="254"/>
      <c r="BK29" s="254"/>
      <c r="BL29" s="254"/>
      <c r="BM29" s="254"/>
      <c r="BN29" s="254"/>
      <c r="BO29" s="266"/>
      <c r="BP29" s="266"/>
      <c r="BQ29" s="263">
        <v>23</v>
      </c>
      <c r="BR29" s="264"/>
      <c r="BS29" s="1078"/>
      <c r="BT29" s="1079"/>
      <c r="BU29" s="1079"/>
      <c r="BV29" s="1079"/>
      <c r="BW29" s="1079"/>
      <c r="BX29" s="1079"/>
      <c r="BY29" s="1079"/>
      <c r="BZ29" s="1079"/>
      <c r="CA29" s="1079"/>
      <c r="CB29" s="1079"/>
      <c r="CC29" s="1079"/>
      <c r="CD29" s="1079"/>
      <c r="CE29" s="1079"/>
      <c r="CF29" s="1079"/>
      <c r="CG29" s="1080"/>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48"/>
    </row>
    <row r="30" spans="1:131" s="249" customFormat="1" ht="26.25" customHeight="1" x14ac:dyDescent="0.2">
      <c r="A30" s="267">
        <v>3</v>
      </c>
      <c r="B30" s="1101" t="s">
        <v>404</v>
      </c>
      <c r="C30" s="1102"/>
      <c r="D30" s="1102"/>
      <c r="E30" s="1102"/>
      <c r="F30" s="1102"/>
      <c r="G30" s="1102"/>
      <c r="H30" s="1102"/>
      <c r="I30" s="1102"/>
      <c r="J30" s="1102"/>
      <c r="K30" s="1102"/>
      <c r="L30" s="1102"/>
      <c r="M30" s="1102"/>
      <c r="N30" s="1102"/>
      <c r="O30" s="1102"/>
      <c r="P30" s="1103"/>
      <c r="Q30" s="1107">
        <v>6078</v>
      </c>
      <c r="R30" s="1108"/>
      <c r="S30" s="1108"/>
      <c r="T30" s="1108"/>
      <c r="U30" s="1108"/>
      <c r="V30" s="1108">
        <v>5983</v>
      </c>
      <c r="W30" s="1108"/>
      <c r="X30" s="1108"/>
      <c r="Y30" s="1108"/>
      <c r="Z30" s="1108"/>
      <c r="AA30" s="1108">
        <v>95</v>
      </c>
      <c r="AB30" s="1108"/>
      <c r="AC30" s="1108"/>
      <c r="AD30" s="1108"/>
      <c r="AE30" s="1109"/>
      <c r="AF30" s="1083">
        <v>95</v>
      </c>
      <c r="AG30" s="1084"/>
      <c r="AH30" s="1084"/>
      <c r="AI30" s="1084"/>
      <c r="AJ30" s="1085"/>
      <c r="AK30" s="1038">
        <v>3093</v>
      </c>
      <c r="AL30" s="1029"/>
      <c r="AM30" s="1029"/>
      <c r="AN30" s="1029"/>
      <c r="AO30" s="1029"/>
      <c r="AP30" s="1029" t="s">
        <v>581</v>
      </c>
      <c r="AQ30" s="1029"/>
      <c r="AR30" s="1029"/>
      <c r="AS30" s="1029"/>
      <c r="AT30" s="1029"/>
      <c r="AU30" s="1029" t="s">
        <v>581</v>
      </c>
      <c r="AV30" s="1029"/>
      <c r="AW30" s="1029"/>
      <c r="AX30" s="1029"/>
      <c r="AY30" s="1029"/>
      <c r="AZ30" s="1106" t="s">
        <v>581</v>
      </c>
      <c r="BA30" s="1106"/>
      <c r="BB30" s="1106"/>
      <c r="BC30" s="1106"/>
      <c r="BD30" s="1106"/>
      <c r="BE30" s="1096"/>
      <c r="BF30" s="1096"/>
      <c r="BG30" s="1096"/>
      <c r="BH30" s="1096"/>
      <c r="BI30" s="1097"/>
      <c r="BJ30" s="254"/>
      <c r="BK30" s="254"/>
      <c r="BL30" s="254"/>
      <c r="BM30" s="254"/>
      <c r="BN30" s="254"/>
      <c r="BO30" s="266"/>
      <c r="BP30" s="266"/>
      <c r="BQ30" s="263">
        <v>24</v>
      </c>
      <c r="BR30" s="264"/>
      <c r="BS30" s="1078"/>
      <c r="BT30" s="1079"/>
      <c r="BU30" s="1079"/>
      <c r="BV30" s="1079"/>
      <c r="BW30" s="1079"/>
      <c r="BX30" s="1079"/>
      <c r="BY30" s="1079"/>
      <c r="BZ30" s="1079"/>
      <c r="CA30" s="1079"/>
      <c r="CB30" s="1079"/>
      <c r="CC30" s="1079"/>
      <c r="CD30" s="1079"/>
      <c r="CE30" s="1079"/>
      <c r="CF30" s="1079"/>
      <c r="CG30" s="1080"/>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48"/>
    </row>
    <row r="31" spans="1:131" s="249" customFormat="1" ht="26.25" customHeight="1" x14ac:dyDescent="0.2">
      <c r="A31" s="267">
        <v>4</v>
      </c>
      <c r="B31" s="1101"/>
      <c r="C31" s="1102"/>
      <c r="D31" s="1102"/>
      <c r="E31" s="1102"/>
      <c r="F31" s="1102"/>
      <c r="G31" s="1102"/>
      <c r="H31" s="1102"/>
      <c r="I31" s="1102"/>
      <c r="J31" s="1102"/>
      <c r="K31" s="1102"/>
      <c r="L31" s="1102"/>
      <c r="M31" s="1102"/>
      <c r="N31" s="1102"/>
      <c r="O31" s="1102"/>
      <c r="P31" s="1103"/>
      <c r="Q31" s="1107"/>
      <c r="R31" s="1108"/>
      <c r="S31" s="1108"/>
      <c r="T31" s="1108"/>
      <c r="U31" s="1108"/>
      <c r="V31" s="1108"/>
      <c r="W31" s="1108"/>
      <c r="X31" s="1108"/>
      <c r="Y31" s="1108"/>
      <c r="Z31" s="1108"/>
      <c r="AA31" s="1108"/>
      <c r="AB31" s="1108"/>
      <c r="AC31" s="1108"/>
      <c r="AD31" s="1108"/>
      <c r="AE31" s="1109"/>
      <c r="AF31" s="1083"/>
      <c r="AG31" s="1084"/>
      <c r="AH31" s="1084"/>
      <c r="AI31" s="1084"/>
      <c r="AJ31" s="1085"/>
      <c r="AK31" s="1038"/>
      <c r="AL31" s="1029"/>
      <c r="AM31" s="1029"/>
      <c r="AN31" s="1029"/>
      <c r="AO31" s="1029"/>
      <c r="AP31" s="1029"/>
      <c r="AQ31" s="1029"/>
      <c r="AR31" s="1029"/>
      <c r="AS31" s="1029"/>
      <c r="AT31" s="1029"/>
      <c r="AU31" s="1029"/>
      <c r="AV31" s="1029"/>
      <c r="AW31" s="1029"/>
      <c r="AX31" s="1029"/>
      <c r="AY31" s="1029"/>
      <c r="AZ31" s="1106"/>
      <c r="BA31" s="1106"/>
      <c r="BB31" s="1106"/>
      <c r="BC31" s="1106"/>
      <c r="BD31" s="1106"/>
      <c r="BE31" s="1096"/>
      <c r="BF31" s="1096"/>
      <c r="BG31" s="1096"/>
      <c r="BH31" s="1096"/>
      <c r="BI31" s="1097"/>
      <c r="BJ31" s="254"/>
      <c r="BK31" s="254"/>
      <c r="BL31" s="254"/>
      <c r="BM31" s="254"/>
      <c r="BN31" s="254"/>
      <c r="BO31" s="266"/>
      <c r="BP31" s="266"/>
      <c r="BQ31" s="263">
        <v>25</v>
      </c>
      <c r="BR31" s="264"/>
      <c r="BS31" s="1078"/>
      <c r="BT31" s="1079"/>
      <c r="BU31" s="1079"/>
      <c r="BV31" s="1079"/>
      <c r="BW31" s="1079"/>
      <c r="BX31" s="1079"/>
      <c r="BY31" s="1079"/>
      <c r="BZ31" s="1079"/>
      <c r="CA31" s="1079"/>
      <c r="CB31" s="1079"/>
      <c r="CC31" s="1079"/>
      <c r="CD31" s="1079"/>
      <c r="CE31" s="1079"/>
      <c r="CF31" s="1079"/>
      <c r="CG31" s="1080"/>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48"/>
    </row>
    <row r="32" spans="1:131" s="249" customFormat="1" ht="26.25" customHeight="1" x14ac:dyDescent="0.2">
      <c r="A32" s="267">
        <v>5</v>
      </c>
      <c r="B32" s="1101"/>
      <c r="C32" s="1102"/>
      <c r="D32" s="1102"/>
      <c r="E32" s="1102"/>
      <c r="F32" s="1102"/>
      <c r="G32" s="1102"/>
      <c r="H32" s="1102"/>
      <c r="I32" s="1102"/>
      <c r="J32" s="1102"/>
      <c r="K32" s="1102"/>
      <c r="L32" s="1102"/>
      <c r="M32" s="1102"/>
      <c r="N32" s="1102"/>
      <c r="O32" s="1102"/>
      <c r="P32" s="1103"/>
      <c r="Q32" s="1107"/>
      <c r="R32" s="1108"/>
      <c r="S32" s="1108"/>
      <c r="T32" s="1108"/>
      <c r="U32" s="1108"/>
      <c r="V32" s="1108"/>
      <c r="W32" s="1108"/>
      <c r="X32" s="1108"/>
      <c r="Y32" s="1108"/>
      <c r="Z32" s="1108"/>
      <c r="AA32" s="1108"/>
      <c r="AB32" s="1108"/>
      <c r="AC32" s="1108"/>
      <c r="AD32" s="1108"/>
      <c r="AE32" s="1109"/>
      <c r="AF32" s="1083"/>
      <c r="AG32" s="1084"/>
      <c r="AH32" s="1084"/>
      <c r="AI32" s="1084"/>
      <c r="AJ32" s="1085"/>
      <c r="AK32" s="1038"/>
      <c r="AL32" s="1029"/>
      <c r="AM32" s="1029"/>
      <c r="AN32" s="1029"/>
      <c r="AO32" s="1029"/>
      <c r="AP32" s="1029"/>
      <c r="AQ32" s="1029"/>
      <c r="AR32" s="1029"/>
      <c r="AS32" s="1029"/>
      <c r="AT32" s="1029"/>
      <c r="AU32" s="1029"/>
      <c r="AV32" s="1029"/>
      <c r="AW32" s="1029"/>
      <c r="AX32" s="1029"/>
      <c r="AY32" s="1029"/>
      <c r="AZ32" s="1106"/>
      <c r="BA32" s="1106"/>
      <c r="BB32" s="1106"/>
      <c r="BC32" s="1106"/>
      <c r="BD32" s="1106"/>
      <c r="BE32" s="1096"/>
      <c r="BF32" s="1096"/>
      <c r="BG32" s="1096"/>
      <c r="BH32" s="1096"/>
      <c r="BI32" s="1097"/>
      <c r="BJ32" s="254"/>
      <c r="BK32" s="254"/>
      <c r="BL32" s="254"/>
      <c r="BM32" s="254"/>
      <c r="BN32" s="254"/>
      <c r="BO32" s="266"/>
      <c r="BP32" s="266"/>
      <c r="BQ32" s="263">
        <v>26</v>
      </c>
      <c r="BR32" s="264"/>
      <c r="BS32" s="1078"/>
      <c r="BT32" s="1079"/>
      <c r="BU32" s="1079"/>
      <c r="BV32" s="1079"/>
      <c r="BW32" s="1079"/>
      <c r="BX32" s="1079"/>
      <c r="BY32" s="1079"/>
      <c r="BZ32" s="1079"/>
      <c r="CA32" s="1079"/>
      <c r="CB32" s="1079"/>
      <c r="CC32" s="1079"/>
      <c r="CD32" s="1079"/>
      <c r="CE32" s="1079"/>
      <c r="CF32" s="1079"/>
      <c r="CG32" s="1080"/>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48"/>
    </row>
    <row r="33" spans="1:131" s="249" customFormat="1" ht="26.25" customHeight="1" x14ac:dyDescent="0.2">
      <c r="A33" s="267">
        <v>6</v>
      </c>
      <c r="B33" s="1101"/>
      <c r="C33" s="1102"/>
      <c r="D33" s="1102"/>
      <c r="E33" s="1102"/>
      <c r="F33" s="1102"/>
      <c r="G33" s="1102"/>
      <c r="H33" s="1102"/>
      <c r="I33" s="1102"/>
      <c r="J33" s="1102"/>
      <c r="K33" s="1102"/>
      <c r="L33" s="1102"/>
      <c r="M33" s="1102"/>
      <c r="N33" s="1102"/>
      <c r="O33" s="1102"/>
      <c r="P33" s="1103"/>
      <c r="Q33" s="1107"/>
      <c r="R33" s="1108"/>
      <c r="S33" s="1108"/>
      <c r="T33" s="1108"/>
      <c r="U33" s="1108"/>
      <c r="V33" s="1108"/>
      <c r="W33" s="1108"/>
      <c r="X33" s="1108"/>
      <c r="Y33" s="1108"/>
      <c r="Z33" s="1108"/>
      <c r="AA33" s="1108"/>
      <c r="AB33" s="1108"/>
      <c r="AC33" s="1108"/>
      <c r="AD33" s="1108"/>
      <c r="AE33" s="1109"/>
      <c r="AF33" s="1083"/>
      <c r="AG33" s="1084"/>
      <c r="AH33" s="1084"/>
      <c r="AI33" s="1084"/>
      <c r="AJ33" s="1085"/>
      <c r="AK33" s="1038"/>
      <c r="AL33" s="1029"/>
      <c r="AM33" s="1029"/>
      <c r="AN33" s="1029"/>
      <c r="AO33" s="1029"/>
      <c r="AP33" s="1029"/>
      <c r="AQ33" s="1029"/>
      <c r="AR33" s="1029"/>
      <c r="AS33" s="1029"/>
      <c r="AT33" s="1029"/>
      <c r="AU33" s="1029"/>
      <c r="AV33" s="1029"/>
      <c r="AW33" s="1029"/>
      <c r="AX33" s="1029"/>
      <c r="AY33" s="1029"/>
      <c r="AZ33" s="1106"/>
      <c r="BA33" s="1106"/>
      <c r="BB33" s="1106"/>
      <c r="BC33" s="1106"/>
      <c r="BD33" s="1106"/>
      <c r="BE33" s="1096"/>
      <c r="BF33" s="1096"/>
      <c r="BG33" s="1096"/>
      <c r="BH33" s="1096"/>
      <c r="BI33" s="1097"/>
      <c r="BJ33" s="254"/>
      <c r="BK33" s="254"/>
      <c r="BL33" s="254"/>
      <c r="BM33" s="254"/>
      <c r="BN33" s="254"/>
      <c r="BO33" s="266"/>
      <c r="BP33" s="266"/>
      <c r="BQ33" s="263">
        <v>27</v>
      </c>
      <c r="BR33" s="264"/>
      <c r="BS33" s="1078"/>
      <c r="BT33" s="1079"/>
      <c r="BU33" s="1079"/>
      <c r="BV33" s="1079"/>
      <c r="BW33" s="1079"/>
      <c r="BX33" s="1079"/>
      <c r="BY33" s="1079"/>
      <c r="BZ33" s="1079"/>
      <c r="CA33" s="1079"/>
      <c r="CB33" s="1079"/>
      <c r="CC33" s="1079"/>
      <c r="CD33" s="1079"/>
      <c r="CE33" s="1079"/>
      <c r="CF33" s="1079"/>
      <c r="CG33" s="1080"/>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48"/>
    </row>
    <row r="34" spans="1:131" s="249" customFormat="1" ht="26.25" customHeight="1" x14ac:dyDescent="0.2">
      <c r="A34" s="267">
        <v>7</v>
      </c>
      <c r="B34" s="1101"/>
      <c r="C34" s="1102"/>
      <c r="D34" s="1102"/>
      <c r="E34" s="1102"/>
      <c r="F34" s="1102"/>
      <c r="G34" s="1102"/>
      <c r="H34" s="1102"/>
      <c r="I34" s="1102"/>
      <c r="J34" s="1102"/>
      <c r="K34" s="1102"/>
      <c r="L34" s="1102"/>
      <c r="M34" s="1102"/>
      <c r="N34" s="1102"/>
      <c r="O34" s="1102"/>
      <c r="P34" s="1103"/>
      <c r="Q34" s="1107"/>
      <c r="R34" s="1108"/>
      <c r="S34" s="1108"/>
      <c r="T34" s="1108"/>
      <c r="U34" s="1108"/>
      <c r="V34" s="1108"/>
      <c r="W34" s="1108"/>
      <c r="X34" s="1108"/>
      <c r="Y34" s="1108"/>
      <c r="Z34" s="1108"/>
      <c r="AA34" s="1108"/>
      <c r="AB34" s="1108"/>
      <c r="AC34" s="1108"/>
      <c r="AD34" s="1108"/>
      <c r="AE34" s="1109"/>
      <c r="AF34" s="1083"/>
      <c r="AG34" s="1084"/>
      <c r="AH34" s="1084"/>
      <c r="AI34" s="1084"/>
      <c r="AJ34" s="1085"/>
      <c r="AK34" s="1038"/>
      <c r="AL34" s="1029"/>
      <c r="AM34" s="1029"/>
      <c r="AN34" s="1029"/>
      <c r="AO34" s="1029"/>
      <c r="AP34" s="1029"/>
      <c r="AQ34" s="1029"/>
      <c r="AR34" s="1029"/>
      <c r="AS34" s="1029"/>
      <c r="AT34" s="1029"/>
      <c r="AU34" s="1029"/>
      <c r="AV34" s="1029"/>
      <c r="AW34" s="1029"/>
      <c r="AX34" s="1029"/>
      <c r="AY34" s="1029"/>
      <c r="AZ34" s="1106"/>
      <c r="BA34" s="1106"/>
      <c r="BB34" s="1106"/>
      <c r="BC34" s="1106"/>
      <c r="BD34" s="1106"/>
      <c r="BE34" s="1096"/>
      <c r="BF34" s="1096"/>
      <c r="BG34" s="1096"/>
      <c r="BH34" s="1096"/>
      <c r="BI34" s="1097"/>
      <c r="BJ34" s="254"/>
      <c r="BK34" s="254"/>
      <c r="BL34" s="254"/>
      <c r="BM34" s="254"/>
      <c r="BN34" s="254"/>
      <c r="BO34" s="266"/>
      <c r="BP34" s="266"/>
      <c r="BQ34" s="263">
        <v>28</v>
      </c>
      <c r="BR34" s="264"/>
      <c r="BS34" s="1078"/>
      <c r="BT34" s="1079"/>
      <c r="BU34" s="1079"/>
      <c r="BV34" s="1079"/>
      <c r="BW34" s="1079"/>
      <c r="BX34" s="1079"/>
      <c r="BY34" s="1079"/>
      <c r="BZ34" s="1079"/>
      <c r="CA34" s="1079"/>
      <c r="CB34" s="1079"/>
      <c r="CC34" s="1079"/>
      <c r="CD34" s="1079"/>
      <c r="CE34" s="1079"/>
      <c r="CF34" s="1079"/>
      <c r="CG34" s="1080"/>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48"/>
    </row>
    <row r="35" spans="1:131" s="249" customFormat="1" ht="26.25" customHeight="1" x14ac:dyDescent="0.2">
      <c r="A35" s="267">
        <v>8</v>
      </c>
      <c r="B35" s="1101"/>
      <c r="C35" s="1102"/>
      <c r="D35" s="1102"/>
      <c r="E35" s="1102"/>
      <c r="F35" s="1102"/>
      <c r="G35" s="1102"/>
      <c r="H35" s="1102"/>
      <c r="I35" s="1102"/>
      <c r="J35" s="1102"/>
      <c r="K35" s="1102"/>
      <c r="L35" s="1102"/>
      <c r="M35" s="1102"/>
      <c r="N35" s="1102"/>
      <c r="O35" s="1102"/>
      <c r="P35" s="1103"/>
      <c r="Q35" s="1107"/>
      <c r="R35" s="1108"/>
      <c r="S35" s="1108"/>
      <c r="T35" s="1108"/>
      <c r="U35" s="1108"/>
      <c r="V35" s="1108"/>
      <c r="W35" s="1108"/>
      <c r="X35" s="1108"/>
      <c r="Y35" s="1108"/>
      <c r="Z35" s="1108"/>
      <c r="AA35" s="1108"/>
      <c r="AB35" s="1108"/>
      <c r="AC35" s="1108"/>
      <c r="AD35" s="1108"/>
      <c r="AE35" s="1109"/>
      <c r="AF35" s="1083"/>
      <c r="AG35" s="1084"/>
      <c r="AH35" s="1084"/>
      <c r="AI35" s="1084"/>
      <c r="AJ35" s="1085"/>
      <c r="AK35" s="1038"/>
      <c r="AL35" s="1029"/>
      <c r="AM35" s="1029"/>
      <c r="AN35" s="1029"/>
      <c r="AO35" s="1029"/>
      <c r="AP35" s="1029"/>
      <c r="AQ35" s="1029"/>
      <c r="AR35" s="1029"/>
      <c r="AS35" s="1029"/>
      <c r="AT35" s="1029"/>
      <c r="AU35" s="1029"/>
      <c r="AV35" s="1029"/>
      <c r="AW35" s="1029"/>
      <c r="AX35" s="1029"/>
      <c r="AY35" s="1029"/>
      <c r="AZ35" s="1106"/>
      <c r="BA35" s="1106"/>
      <c r="BB35" s="1106"/>
      <c r="BC35" s="1106"/>
      <c r="BD35" s="1106"/>
      <c r="BE35" s="1096"/>
      <c r="BF35" s="1096"/>
      <c r="BG35" s="1096"/>
      <c r="BH35" s="1096"/>
      <c r="BI35" s="1097"/>
      <c r="BJ35" s="254"/>
      <c r="BK35" s="254"/>
      <c r="BL35" s="254"/>
      <c r="BM35" s="254"/>
      <c r="BN35" s="254"/>
      <c r="BO35" s="266"/>
      <c r="BP35" s="266"/>
      <c r="BQ35" s="263">
        <v>29</v>
      </c>
      <c r="BR35" s="264"/>
      <c r="BS35" s="1078"/>
      <c r="BT35" s="1079"/>
      <c r="BU35" s="1079"/>
      <c r="BV35" s="1079"/>
      <c r="BW35" s="1079"/>
      <c r="BX35" s="1079"/>
      <c r="BY35" s="1079"/>
      <c r="BZ35" s="1079"/>
      <c r="CA35" s="1079"/>
      <c r="CB35" s="1079"/>
      <c r="CC35" s="1079"/>
      <c r="CD35" s="1079"/>
      <c r="CE35" s="1079"/>
      <c r="CF35" s="1079"/>
      <c r="CG35" s="1080"/>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48"/>
    </row>
    <row r="36" spans="1:131" s="249" customFormat="1" ht="26.25" customHeight="1" x14ac:dyDescent="0.2">
      <c r="A36" s="267">
        <v>9</v>
      </c>
      <c r="B36" s="1101"/>
      <c r="C36" s="1102"/>
      <c r="D36" s="1102"/>
      <c r="E36" s="1102"/>
      <c r="F36" s="1102"/>
      <c r="G36" s="1102"/>
      <c r="H36" s="1102"/>
      <c r="I36" s="1102"/>
      <c r="J36" s="1102"/>
      <c r="K36" s="1102"/>
      <c r="L36" s="1102"/>
      <c r="M36" s="1102"/>
      <c r="N36" s="1102"/>
      <c r="O36" s="1102"/>
      <c r="P36" s="1103"/>
      <c r="Q36" s="1107"/>
      <c r="R36" s="1108"/>
      <c r="S36" s="1108"/>
      <c r="T36" s="1108"/>
      <c r="U36" s="1108"/>
      <c r="V36" s="1108"/>
      <c r="W36" s="1108"/>
      <c r="X36" s="1108"/>
      <c r="Y36" s="1108"/>
      <c r="Z36" s="1108"/>
      <c r="AA36" s="1108"/>
      <c r="AB36" s="1108"/>
      <c r="AC36" s="1108"/>
      <c r="AD36" s="1108"/>
      <c r="AE36" s="1109"/>
      <c r="AF36" s="1083"/>
      <c r="AG36" s="1084"/>
      <c r="AH36" s="1084"/>
      <c r="AI36" s="1084"/>
      <c r="AJ36" s="1085"/>
      <c r="AK36" s="1038"/>
      <c r="AL36" s="1029"/>
      <c r="AM36" s="1029"/>
      <c r="AN36" s="1029"/>
      <c r="AO36" s="1029"/>
      <c r="AP36" s="1029"/>
      <c r="AQ36" s="1029"/>
      <c r="AR36" s="1029"/>
      <c r="AS36" s="1029"/>
      <c r="AT36" s="1029"/>
      <c r="AU36" s="1029"/>
      <c r="AV36" s="1029"/>
      <c r="AW36" s="1029"/>
      <c r="AX36" s="1029"/>
      <c r="AY36" s="1029"/>
      <c r="AZ36" s="1106"/>
      <c r="BA36" s="1106"/>
      <c r="BB36" s="1106"/>
      <c r="BC36" s="1106"/>
      <c r="BD36" s="1106"/>
      <c r="BE36" s="1096"/>
      <c r="BF36" s="1096"/>
      <c r="BG36" s="1096"/>
      <c r="BH36" s="1096"/>
      <c r="BI36" s="1097"/>
      <c r="BJ36" s="254"/>
      <c r="BK36" s="254"/>
      <c r="BL36" s="254"/>
      <c r="BM36" s="254"/>
      <c r="BN36" s="254"/>
      <c r="BO36" s="266"/>
      <c r="BP36" s="266"/>
      <c r="BQ36" s="263">
        <v>30</v>
      </c>
      <c r="BR36" s="264"/>
      <c r="BS36" s="1078"/>
      <c r="BT36" s="1079"/>
      <c r="BU36" s="1079"/>
      <c r="BV36" s="1079"/>
      <c r="BW36" s="1079"/>
      <c r="BX36" s="1079"/>
      <c r="BY36" s="1079"/>
      <c r="BZ36" s="1079"/>
      <c r="CA36" s="1079"/>
      <c r="CB36" s="1079"/>
      <c r="CC36" s="1079"/>
      <c r="CD36" s="1079"/>
      <c r="CE36" s="1079"/>
      <c r="CF36" s="1079"/>
      <c r="CG36" s="1080"/>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48"/>
    </row>
    <row r="37" spans="1:131" s="249" customFormat="1" ht="26.25" customHeight="1" x14ac:dyDescent="0.2">
      <c r="A37" s="267">
        <v>10</v>
      </c>
      <c r="B37" s="1101"/>
      <c r="C37" s="1102"/>
      <c r="D37" s="1102"/>
      <c r="E37" s="1102"/>
      <c r="F37" s="1102"/>
      <c r="G37" s="1102"/>
      <c r="H37" s="1102"/>
      <c r="I37" s="1102"/>
      <c r="J37" s="1102"/>
      <c r="K37" s="1102"/>
      <c r="L37" s="1102"/>
      <c r="M37" s="1102"/>
      <c r="N37" s="1102"/>
      <c r="O37" s="1102"/>
      <c r="P37" s="1103"/>
      <c r="Q37" s="1107"/>
      <c r="R37" s="1108"/>
      <c r="S37" s="1108"/>
      <c r="T37" s="1108"/>
      <c r="U37" s="1108"/>
      <c r="V37" s="1108"/>
      <c r="W37" s="1108"/>
      <c r="X37" s="1108"/>
      <c r="Y37" s="1108"/>
      <c r="Z37" s="1108"/>
      <c r="AA37" s="1108"/>
      <c r="AB37" s="1108"/>
      <c r="AC37" s="1108"/>
      <c r="AD37" s="1108"/>
      <c r="AE37" s="1109"/>
      <c r="AF37" s="1083"/>
      <c r="AG37" s="1084"/>
      <c r="AH37" s="1084"/>
      <c r="AI37" s="1084"/>
      <c r="AJ37" s="1085"/>
      <c r="AK37" s="1038"/>
      <c r="AL37" s="1029"/>
      <c r="AM37" s="1029"/>
      <c r="AN37" s="1029"/>
      <c r="AO37" s="1029"/>
      <c r="AP37" s="1029"/>
      <c r="AQ37" s="1029"/>
      <c r="AR37" s="1029"/>
      <c r="AS37" s="1029"/>
      <c r="AT37" s="1029"/>
      <c r="AU37" s="1029"/>
      <c r="AV37" s="1029"/>
      <c r="AW37" s="1029"/>
      <c r="AX37" s="1029"/>
      <c r="AY37" s="1029"/>
      <c r="AZ37" s="1106"/>
      <c r="BA37" s="1106"/>
      <c r="BB37" s="1106"/>
      <c r="BC37" s="1106"/>
      <c r="BD37" s="1106"/>
      <c r="BE37" s="1096"/>
      <c r="BF37" s="1096"/>
      <c r="BG37" s="1096"/>
      <c r="BH37" s="1096"/>
      <c r="BI37" s="1097"/>
      <c r="BJ37" s="254"/>
      <c r="BK37" s="254"/>
      <c r="BL37" s="254"/>
      <c r="BM37" s="254"/>
      <c r="BN37" s="254"/>
      <c r="BO37" s="266"/>
      <c r="BP37" s="266"/>
      <c r="BQ37" s="263">
        <v>31</v>
      </c>
      <c r="BR37" s="264"/>
      <c r="BS37" s="1078"/>
      <c r="BT37" s="1079"/>
      <c r="BU37" s="1079"/>
      <c r="BV37" s="1079"/>
      <c r="BW37" s="1079"/>
      <c r="BX37" s="1079"/>
      <c r="BY37" s="1079"/>
      <c r="BZ37" s="1079"/>
      <c r="CA37" s="1079"/>
      <c r="CB37" s="1079"/>
      <c r="CC37" s="1079"/>
      <c r="CD37" s="1079"/>
      <c r="CE37" s="1079"/>
      <c r="CF37" s="1079"/>
      <c r="CG37" s="1080"/>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48"/>
    </row>
    <row r="38" spans="1:131" s="249" customFormat="1" ht="26.25" customHeight="1" x14ac:dyDescent="0.2">
      <c r="A38" s="267">
        <v>11</v>
      </c>
      <c r="B38" s="1101"/>
      <c r="C38" s="1102"/>
      <c r="D38" s="1102"/>
      <c r="E38" s="1102"/>
      <c r="F38" s="1102"/>
      <c r="G38" s="1102"/>
      <c r="H38" s="1102"/>
      <c r="I38" s="1102"/>
      <c r="J38" s="1102"/>
      <c r="K38" s="1102"/>
      <c r="L38" s="1102"/>
      <c r="M38" s="1102"/>
      <c r="N38" s="1102"/>
      <c r="O38" s="1102"/>
      <c r="P38" s="1103"/>
      <c r="Q38" s="1107"/>
      <c r="R38" s="1108"/>
      <c r="S38" s="1108"/>
      <c r="T38" s="1108"/>
      <c r="U38" s="1108"/>
      <c r="V38" s="1108"/>
      <c r="W38" s="1108"/>
      <c r="X38" s="1108"/>
      <c r="Y38" s="1108"/>
      <c r="Z38" s="1108"/>
      <c r="AA38" s="1108"/>
      <c r="AB38" s="1108"/>
      <c r="AC38" s="1108"/>
      <c r="AD38" s="1108"/>
      <c r="AE38" s="1109"/>
      <c r="AF38" s="1083"/>
      <c r="AG38" s="1084"/>
      <c r="AH38" s="1084"/>
      <c r="AI38" s="1084"/>
      <c r="AJ38" s="1085"/>
      <c r="AK38" s="1038"/>
      <c r="AL38" s="1029"/>
      <c r="AM38" s="1029"/>
      <c r="AN38" s="1029"/>
      <c r="AO38" s="1029"/>
      <c r="AP38" s="1029"/>
      <c r="AQ38" s="1029"/>
      <c r="AR38" s="1029"/>
      <c r="AS38" s="1029"/>
      <c r="AT38" s="1029"/>
      <c r="AU38" s="1029"/>
      <c r="AV38" s="1029"/>
      <c r="AW38" s="1029"/>
      <c r="AX38" s="1029"/>
      <c r="AY38" s="1029"/>
      <c r="AZ38" s="1106"/>
      <c r="BA38" s="1106"/>
      <c r="BB38" s="1106"/>
      <c r="BC38" s="1106"/>
      <c r="BD38" s="1106"/>
      <c r="BE38" s="1096"/>
      <c r="BF38" s="1096"/>
      <c r="BG38" s="1096"/>
      <c r="BH38" s="1096"/>
      <c r="BI38" s="1097"/>
      <c r="BJ38" s="254"/>
      <c r="BK38" s="254"/>
      <c r="BL38" s="254"/>
      <c r="BM38" s="254"/>
      <c r="BN38" s="254"/>
      <c r="BO38" s="266"/>
      <c r="BP38" s="266"/>
      <c r="BQ38" s="263">
        <v>32</v>
      </c>
      <c r="BR38" s="264"/>
      <c r="BS38" s="1078"/>
      <c r="BT38" s="1079"/>
      <c r="BU38" s="1079"/>
      <c r="BV38" s="1079"/>
      <c r="BW38" s="1079"/>
      <c r="BX38" s="1079"/>
      <c r="BY38" s="1079"/>
      <c r="BZ38" s="1079"/>
      <c r="CA38" s="1079"/>
      <c r="CB38" s="1079"/>
      <c r="CC38" s="1079"/>
      <c r="CD38" s="1079"/>
      <c r="CE38" s="1079"/>
      <c r="CF38" s="1079"/>
      <c r="CG38" s="1080"/>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48"/>
    </row>
    <row r="39" spans="1:131" s="249" customFormat="1" ht="26.25" customHeight="1" x14ac:dyDescent="0.2">
      <c r="A39" s="267">
        <v>12</v>
      </c>
      <c r="B39" s="1101"/>
      <c r="C39" s="1102"/>
      <c r="D39" s="1102"/>
      <c r="E39" s="1102"/>
      <c r="F39" s="1102"/>
      <c r="G39" s="1102"/>
      <c r="H39" s="1102"/>
      <c r="I39" s="1102"/>
      <c r="J39" s="1102"/>
      <c r="K39" s="1102"/>
      <c r="L39" s="1102"/>
      <c r="M39" s="1102"/>
      <c r="N39" s="1102"/>
      <c r="O39" s="1102"/>
      <c r="P39" s="1103"/>
      <c r="Q39" s="1107"/>
      <c r="R39" s="1108"/>
      <c r="S39" s="1108"/>
      <c r="T39" s="1108"/>
      <c r="U39" s="1108"/>
      <c r="V39" s="1108"/>
      <c r="W39" s="1108"/>
      <c r="X39" s="1108"/>
      <c r="Y39" s="1108"/>
      <c r="Z39" s="1108"/>
      <c r="AA39" s="1108"/>
      <c r="AB39" s="1108"/>
      <c r="AC39" s="1108"/>
      <c r="AD39" s="1108"/>
      <c r="AE39" s="1109"/>
      <c r="AF39" s="1083"/>
      <c r="AG39" s="1084"/>
      <c r="AH39" s="1084"/>
      <c r="AI39" s="1084"/>
      <c r="AJ39" s="1085"/>
      <c r="AK39" s="1038"/>
      <c r="AL39" s="1029"/>
      <c r="AM39" s="1029"/>
      <c r="AN39" s="1029"/>
      <c r="AO39" s="1029"/>
      <c r="AP39" s="1029"/>
      <c r="AQ39" s="1029"/>
      <c r="AR39" s="1029"/>
      <c r="AS39" s="1029"/>
      <c r="AT39" s="1029"/>
      <c r="AU39" s="1029"/>
      <c r="AV39" s="1029"/>
      <c r="AW39" s="1029"/>
      <c r="AX39" s="1029"/>
      <c r="AY39" s="1029"/>
      <c r="AZ39" s="1106"/>
      <c r="BA39" s="1106"/>
      <c r="BB39" s="1106"/>
      <c r="BC39" s="1106"/>
      <c r="BD39" s="1106"/>
      <c r="BE39" s="1096"/>
      <c r="BF39" s="1096"/>
      <c r="BG39" s="1096"/>
      <c r="BH39" s="1096"/>
      <c r="BI39" s="1097"/>
      <c r="BJ39" s="254"/>
      <c r="BK39" s="254"/>
      <c r="BL39" s="254"/>
      <c r="BM39" s="254"/>
      <c r="BN39" s="254"/>
      <c r="BO39" s="266"/>
      <c r="BP39" s="266"/>
      <c r="BQ39" s="263">
        <v>33</v>
      </c>
      <c r="BR39" s="264"/>
      <c r="BS39" s="1078"/>
      <c r="BT39" s="1079"/>
      <c r="BU39" s="1079"/>
      <c r="BV39" s="1079"/>
      <c r="BW39" s="1079"/>
      <c r="BX39" s="1079"/>
      <c r="BY39" s="1079"/>
      <c r="BZ39" s="1079"/>
      <c r="CA39" s="1079"/>
      <c r="CB39" s="1079"/>
      <c r="CC39" s="1079"/>
      <c r="CD39" s="1079"/>
      <c r="CE39" s="1079"/>
      <c r="CF39" s="1079"/>
      <c r="CG39" s="1080"/>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48"/>
    </row>
    <row r="40" spans="1:131" s="249" customFormat="1" ht="26.25" customHeight="1" x14ac:dyDescent="0.2">
      <c r="A40" s="262">
        <v>13</v>
      </c>
      <c r="B40" s="1101"/>
      <c r="C40" s="1102"/>
      <c r="D40" s="1102"/>
      <c r="E40" s="1102"/>
      <c r="F40" s="1102"/>
      <c r="G40" s="1102"/>
      <c r="H40" s="1102"/>
      <c r="I40" s="1102"/>
      <c r="J40" s="1102"/>
      <c r="K40" s="1102"/>
      <c r="L40" s="1102"/>
      <c r="M40" s="1102"/>
      <c r="N40" s="1102"/>
      <c r="O40" s="1102"/>
      <c r="P40" s="1103"/>
      <c r="Q40" s="1107"/>
      <c r="R40" s="1108"/>
      <c r="S40" s="1108"/>
      <c r="T40" s="1108"/>
      <c r="U40" s="1108"/>
      <c r="V40" s="1108"/>
      <c r="W40" s="1108"/>
      <c r="X40" s="1108"/>
      <c r="Y40" s="1108"/>
      <c r="Z40" s="1108"/>
      <c r="AA40" s="1108"/>
      <c r="AB40" s="1108"/>
      <c r="AC40" s="1108"/>
      <c r="AD40" s="1108"/>
      <c r="AE40" s="1109"/>
      <c r="AF40" s="1083"/>
      <c r="AG40" s="1084"/>
      <c r="AH40" s="1084"/>
      <c r="AI40" s="1084"/>
      <c r="AJ40" s="1085"/>
      <c r="AK40" s="1038"/>
      <c r="AL40" s="1029"/>
      <c r="AM40" s="1029"/>
      <c r="AN40" s="1029"/>
      <c r="AO40" s="1029"/>
      <c r="AP40" s="1029"/>
      <c r="AQ40" s="1029"/>
      <c r="AR40" s="1029"/>
      <c r="AS40" s="1029"/>
      <c r="AT40" s="1029"/>
      <c r="AU40" s="1029"/>
      <c r="AV40" s="1029"/>
      <c r="AW40" s="1029"/>
      <c r="AX40" s="1029"/>
      <c r="AY40" s="1029"/>
      <c r="AZ40" s="1106"/>
      <c r="BA40" s="1106"/>
      <c r="BB40" s="1106"/>
      <c r="BC40" s="1106"/>
      <c r="BD40" s="1106"/>
      <c r="BE40" s="1096"/>
      <c r="BF40" s="1096"/>
      <c r="BG40" s="1096"/>
      <c r="BH40" s="1096"/>
      <c r="BI40" s="1097"/>
      <c r="BJ40" s="254"/>
      <c r="BK40" s="254"/>
      <c r="BL40" s="254"/>
      <c r="BM40" s="254"/>
      <c r="BN40" s="254"/>
      <c r="BO40" s="266"/>
      <c r="BP40" s="266"/>
      <c r="BQ40" s="263">
        <v>34</v>
      </c>
      <c r="BR40" s="264"/>
      <c r="BS40" s="1078"/>
      <c r="BT40" s="1079"/>
      <c r="BU40" s="1079"/>
      <c r="BV40" s="1079"/>
      <c r="BW40" s="1079"/>
      <c r="BX40" s="1079"/>
      <c r="BY40" s="1079"/>
      <c r="BZ40" s="1079"/>
      <c r="CA40" s="1079"/>
      <c r="CB40" s="1079"/>
      <c r="CC40" s="1079"/>
      <c r="CD40" s="1079"/>
      <c r="CE40" s="1079"/>
      <c r="CF40" s="1079"/>
      <c r="CG40" s="1080"/>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48"/>
    </row>
    <row r="41" spans="1:131" s="249" customFormat="1" ht="26.25" customHeight="1" x14ac:dyDescent="0.2">
      <c r="A41" s="262">
        <v>14</v>
      </c>
      <c r="B41" s="1101"/>
      <c r="C41" s="1102"/>
      <c r="D41" s="1102"/>
      <c r="E41" s="1102"/>
      <c r="F41" s="1102"/>
      <c r="G41" s="1102"/>
      <c r="H41" s="1102"/>
      <c r="I41" s="1102"/>
      <c r="J41" s="1102"/>
      <c r="K41" s="1102"/>
      <c r="L41" s="1102"/>
      <c r="M41" s="1102"/>
      <c r="N41" s="1102"/>
      <c r="O41" s="1102"/>
      <c r="P41" s="1103"/>
      <c r="Q41" s="1107"/>
      <c r="R41" s="1108"/>
      <c r="S41" s="1108"/>
      <c r="T41" s="1108"/>
      <c r="U41" s="1108"/>
      <c r="V41" s="1108"/>
      <c r="W41" s="1108"/>
      <c r="X41" s="1108"/>
      <c r="Y41" s="1108"/>
      <c r="Z41" s="1108"/>
      <c r="AA41" s="1108"/>
      <c r="AB41" s="1108"/>
      <c r="AC41" s="1108"/>
      <c r="AD41" s="1108"/>
      <c r="AE41" s="1109"/>
      <c r="AF41" s="1083"/>
      <c r="AG41" s="1084"/>
      <c r="AH41" s="1084"/>
      <c r="AI41" s="1084"/>
      <c r="AJ41" s="1085"/>
      <c r="AK41" s="1038"/>
      <c r="AL41" s="1029"/>
      <c r="AM41" s="1029"/>
      <c r="AN41" s="1029"/>
      <c r="AO41" s="1029"/>
      <c r="AP41" s="1029"/>
      <c r="AQ41" s="1029"/>
      <c r="AR41" s="1029"/>
      <c r="AS41" s="1029"/>
      <c r="AT41" s="1029"/>
      <c r="AU41" s="1029"/>
      <c r="AV41" s="1029"/>
      <c r="AW41" s="1029"/>
      <c r="AX41" s="1029"/>
      <c r="AY41" s="1029"/>
      <c r="AZ41" s="1106"/>
      <c r="BA41" s="1106"/>
      <c r="BB41" s="1106"/>
      <c r="BC41" s="1106"/>
      <c r="BD41" s="1106"/>
      <c r="BE41" s="1096"/>
      <c r="BF41" s="1096"/>
      <c r="BG41" s="1096"/>
      <c r="BH41" s="1096"/>
      <c r="BI41" s="1097"/>
      <c r="BJ41" s="254"/>
      <c r="BK41" s="254"/>
      <c r="BL41" s="254"/>
      <c r="BM41" s="254"/>
      <c r="BN41" s="254"/>
      <c r="BO41" s="266"/>
      <c r="BP41" s="266"/>
      <c r="BQ41" s="263">
        <v>35</v>
      </c>
      <c r="BR41" s="264"/>
      <c r="BS41" s="1078"/>
      <c r="BT41" s="1079"/>
      <c r="BU41" s="1079"/>
      <c r="BV41" s="1079"/>
      <c r="BW41" s="1079"/>
      <c r="BX41" s="1079"/>
      <c r="BY41" s="1079"/>
      <c r="BZ41" s="1079"/>
      <c r="CA41" s="1079"/>
      <c r="CB41" s="1079"/>
      <c r="CC41" s="1079"/>
      <c r="CD41" s="1079"/>
      <c r="CE41" s="1079"/>
      <c r="CF41" s="1079"/>
      <c r="CG41" s="1080"/>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48"/>
    </row>
    <row r="42" spans="1:131" s="249" customFormat="1" ht="26.25" customHeight="1" x14ac:dyDescent="0.2">
      <c r="A42" s="262">
        <v>15</v>
      </c>
      <c r="B42" s="1101"/>
      <c r="C42" s="1102"/>
      <c r="D42" s="1102"/>
      <c r="E42" s="1102"/>
      <c r="F42" s="1102"/>
      <c r="G42" s="1102"/>
      <c r="H42" s="1102"/>
      <c r="I42" s="1102"/>
      <c r="J42" s="1102"/>
      <c r="K42" s="1102"/>
      <c r="L42" s="1102"/>
      <c r="M42" s="1102"/>
      <c r="N42" s="1102"/>
      <c r="O42" s="1102"/>
      <c r="P42" s="1103"/>
      <c r="Q42" s="1107"/>
      <c r="R42" s="1108"/>
      <c r="S42" s="1108"/>
      <c r="T42" s="1108"/>
      <c r="U42" s="1108"/>
      <c r="V42" s="1108"/>
      <c r="W42" s="1108"/>
      <c r="X42" s="1108"/>
      <c r="Y42" s="1108"/>
      <c r="Z42" s="1108"/>
      <c r="AA42" s="1108"/>
      <c r="AB42" s="1108"/>
      <c r="AC42" s="1108"/>
      <c r="AD42" s="1108"/>
      <c r="AE42" s="1109"/>
      <c r="AF42" s="1083"/>
      <c r="AG42" s="1084"/>
      <c r="AH42" s="1084"/>
      <c r="AI42" s="1084"/>
      <c r="AJ42" s="1085"/>
      <c r="AK42" s="1038"/>
      <c r="AL42" s="1029"/>
      <c r="AM42" s="1029"/>
      <c r="AN42" s="1029"/>
      <c r="AO42" s="1029"/>
      <c r="AP42" s="1029"/>
      <c r="AQ42" s="1029"/>
      <c r="AR42" s="1029"/>
      <c r="AS42" s="1029"/>
      <c r="AT42" s="1029"/>
      <c r="AU42" s="1029"/>
      <c r="AV42" s="1029"/>
      <c r="AW42" s="1029"/>
      <c r="AX42" s="1029"/>
      <c r="AY42" s="1029"/>
      <c r="AZ42" s="1106"/>
      <c r="BA42" s="1106"/>
      <c r="BB42" s="1106"/>
      <c r="BC42" s="1106"/>
      <c r="BD42" s="1106"/>
      <c r="BE42" s="1096"/>
      <c r="BF42" s="1096"/>
      <c r="BG42" s="1096"/>
      <c r="BH42" s="1096"/>
      <c r="BI42" s="1097"/>
      <c r="BJ42" s="254"/>
      <c r="BK42" s="254"/>
      <c r="BL42" s="254"/>
      <c r="BM42" s="254"/>
      <c r="BN42" s="254"/>
      <c r="BO42" s="266"/>
      <c r="BP42" s="266"/>
      <c r="BQ42" s="263">
        <v>36</v>
      </c>
      <c r="BR42" s="264"/>
      <c r="BS42" s="1078"/>
      <c r="BT42" s="1079"/>
      <c r="BU42" s="1079"/>
      <c r="BV42" s="1079"/>
      <c r="BW42" s="1079"/>
      <c r="BX42" s="1079"/>
      <c r="BY42" s="1079"/>
      <c r="BZ42" s="1079"/>
      <c r="CA42" s="1079"/>
      <c r="CB42" s="1079"/>
      <c r="CC42" s="1079"/>
      <c r="CD42" s="1079"/>
      <c r="CE42" s="1079"/>
      <c r="CF42" s="1079"/>
      <c r="CG42" s="1080"/>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48"/>
    </row>
    <row r="43" spans="1:131" s="249" customFormat="1" ht="26.25" customHeight="1" x14ac:dyDescent="0.2">
      <c r="A43" s="262">
        <v>16</v>
      </c>
      <c r="B43" s="1101"/>
      <c r="C43" s="1102"/>
      <c r="D43" s="1102"/>
      <c r="E43" s="1102"/>
      <c r="F43" s="1102"/>
      <c r="G43" s="1102"/>
      <c r="H43" s="1102"/>
      <c r="I43" s="1102"/>
      <c r="J43" s="1102"/>
      <c r="K43" s="1102"/>
      <c r="L43" s="1102"/>
      <c r="M43" s="1102"/>
      <c r="N43" s="1102"/>
      <c r="O43" s="1102"/>
      <c r="P43" s="1103"/>
      <c r="Q43" s="1107"/>
      <c r="R43" s="1108"/>
      <c r="S43" s="1108"/>
      <c r="T43" s="1108"/>
      <c r="U43" s="1108"/>
      <c r="V43" s="1108"/>
      <c r="W43" s="1108"/>
      <c r="X43" s="1108"/>
      <c r="Y43" s="1108"/>
      <c r="Z43" s="1108"/>
      <c r="AA43" s="1108"/>
      <c r="AB43" s="1108"/>
      <c r="AC43" s="1108"/>
      <c r="AD43" s="1108"/>
      <c r="AE43" s="1109"/>
      <c r="AF43" s="1083"/>
      <c r="AG43" s="1084"/>
      <c r="AH43" s="1084"/>
      <c r="AI43" s="1084"/>
      <c r="AJ43" s="1085"/>
      <c r="AK43" s="1038"/>
      <c r="AL43" s="1029"/>
      <c r="AM43" s="1029"/>
      <c r="AN43" s="1029"/>
      <c r="AO43" s="1029"/>
      <c r="AP43" s="1029"/>
      <c r="AQ43" s="1029"/>
      <c r="AR43" s="1029"/>
      <c r="AS43" s="1029"/>
      <c r="AT43" s="1029"/>
      <c r="AU43" s="1029"/>
      <c r="AV43" s="1029"/>
      <c r="AW43" s="1029"/>
      <c r="AX43" s="1029"/>
      <c r="AY43" s="1029"/>
      <c r="AZ43" s="1106"/>
      <c r="BA43" s="1106"/>
      <c r="BB43" s="1106"/>
      <c r="BC43" s="1106"/>
      <c r="BD43" s="1106"/>
      <c r="BE43" s="1096"/>
      <c r="BF43" s="1096"/>
      <c r="BG43" s="1096"/>
      <c r="BH43" s="1096"/>
      <c r="BI43" s="1097"/>
      <c r="BJ43" s="254"/>
      <c r="BK43" s="254"/>
      <c r="BL43" s="254"/>
      <c r="BM43" s="254"/>
      <c r="BN43" s="254"/>
      <c r="BO43" s="266"/>
      <c r="BP43" s="266"/>
      <c r="BQ43" s="263">
        <v>37</v>
      </c>
      <c r="BR43" s="264"/>
      <c r="BS43" s="1078"/>
      <c r="BT43" s="1079"/>
      <c r="BU43" s="1079"/>
      <c r="BV43" s="1079"/>
      <c r="BW43" s="1079"/>
      <c r="BX43" s="1079"/>
      <c r="BY43" s="1079"/>
      <c r="BZ43" s="1079"/>
      <c r="CA43" s="1079"/>
      <c r="CB43" s="1079"/>
      <c r="CC43" s="1079"/>
      <c r="CD43" s="1079"/>
      <c r="CE43" s="1079"/>
      <c r="CF43" s="1079"/>
      <c r="CG43" s="1080"/>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48"/>
    </row>
    <row r="44" spans="1:131" s="249" customFormat="1" ht="26.25" customHeight="1" x14ac:dyDescent="0.2">
      <c r="A44" s="262">
        <v>17</v>
      </c>
      <c r="B44" s="1101"/>
      <c r="C44" s="1102"/>
      <c r="D44" s="1102"/>
      <c r="E44" s="1102"/>
      <c r="F44" s="1102"/>
      <c r="G44" s="1102"/>
      <c r="H44" s="1102"/>
      <c r="I44" s="1102"/>
      <c r="J44" s="1102"/>
      <c r="K44" s="1102"/>
      <c r="L44" s="1102"/>
      <c r="M44" s="1102"/>
      <c r="N44" s="1102"/>
      <c r="O44" s="1102"/>
      <c r="P44" s="1103"/>
      <c r="Q44" s="1107"/>
      <c r="R44" s="1108"/>
      <c r="S44" s="1108"/>
      <c r="T44" s="1108"/>
      <c r="U44" s="1108"/>
      <c r="V44" s="1108"/>
      <c r="W44" s="1108"/>
      <c r="X44" s="1108"/>
      <c r="Y44" s="1108"/>
      <c r="Z44" s="1108"/>
      <c r="AA44" s="1108"/>
      <c r="AB44" s="1108"/>
      <c r="AC44" s="1108"/>
      <c r="AD44" s="1108"/>
      <c r="AE44" s="1109"/>
      <c r="AF44" s="1083"/>
      <c r="AG44" s="1084"/>
      <c r="AH44" s="1084"/>
      <c r="AI44" s="1084"/>
      <c r="AJ44" s="1085"/>
      <c r="AK44" s="1038"/>
      <c r="AL44" s="1029"/>
      <c r="AM44" s="1029"/>
      <c r="AN44" s="1029"/>
      <c r="AO44" s="1029"/>
      <c r="AP44" s="1029"/>
      <c r="AQ44" s="1029"/>
      <c r="AR44" s="1029"/>
      <c r="AS44" s="1029"/>
      <c r="AT44" s="1029"/>
      <c r="AU44" s="1029"/>
      <c r="AV44" s="1029"/>
      <c r="AW44" s="1029"/>
      <c r="AX44" s="1029"/>
      <c r="AY44" s="1029"/>
      <c r="AZ44" s="1106"/>
      <c r="BA44" s="1106"/>
      <c r="BB44" s="1106"/>
      <c r="BC44" s="1106"/>
      <c r="BD44" s="1106"/>
      <c r="BE44" s="1096"/>
      <c r="BF44" s="1096"/>
      <c r="BG44" s="1096"/>
      <c r="BH44" s="1096"/>
      <c r="BI44" s="1097"/>
      <c r="BJ44" s="254"/>
      <c r="BK44" s="254"/>
      <c r="BL44" s="254"/>
      <c r="BM44" s="254"/>
      <c r="BN44" s="254"/>
      <c r="BO44" s="266"/>
      <c r="BP44" s="266"/>
      <c r="BQ44" s="263">
        <v>38</v>
      </c>
      <c r="BR44" s="264"/>
      <c r="BS44" s="1078"/>
      <c r="BT44" s="1079"/>
      <c r="BU44" s="1079"/>
      <c r="BV44" s="1079"/>
      <c r="BW44" s="1079"/>
      <c r="BX44" s="1079"/>
      <c r="BY44" s="1079"/>
      <c r="BZ44" s="1079"/>
      <c r="CA44" s="1079"/>
      <c r="CB44" s="1079"/>
      <c r="CC44" s="1079"/>
      <c r="CD44" s="1079"/>
      <c r="CE44" s="1079"/>
      <c r="CF44" s="1079"/>
      <c r="CG44" s="1080"/>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48"/>
    </row>
    <row r="45" spans="1:131" s="249" customFormat="1" ht="26.25" customHeight="1" x14ac:dyDescent="0.2">
      <c r="A45" s="262">
        <v>18</v>
      </c>
      <c r="B45" s="1101"/>
      <c r="C45" s="1102"/>
      <c r="D45" s="1102"/>
      <c r="E45" s="1102"/>
      <c r="F45" s="1102"/>
      <c r="G45" s="1102"/>
      <c r="H45" s="1102"/>
      <c r="I45" s="1102"/>
      <c r="J45" s="1102"/>
      <c r="K45" s="1102"/>
      <c r="L45" s="1102"/>
      <c r="M45" s="1102"/>
      <c r="N45" s="1102"/>
      <c r="O45" s="1102"/>
      <c r="P45" s="1103"/>
      <c r="Q45" s="1107"/>
      <c r="R45" s="1108"/>
      <c r="S45" s="1108"/>
      <c r="T45" s="1108"/>
      <c r="U45" s="1108"/>
      <c r="V45" s="1108"/>
      <c r="W45" s="1108"/>
      <c r="X45" s="1108"/>
      <c r="Y45" s="1108"/>
      <c r="Z45" s="1108"/>
      <c r="AA45" s="1108"/>
      <c r="AB45" s="1108"/>
      <c r="AC45" s="1108"/>
      <c r="AD45" s="1108"/>
      <c r="AE45" s="1109"/>
      <c r="AF45" s="1083"/>
      <c r="AG45" s="1084"/>
      <c r="AH45" s="1084"/>
      <c r="AI45" s="1084"/>
      <c r="AJ45" s="1085"/>
      <c r="AK45" s="1038"/>
      <c r="AL45" s="1029"/>
      <c r="AM45" s="1029"/>
      <c r="AN45" s="1029"/>
      <c r="AO45" s="1029"/>
      <c r="AP45" s="1029"/>
      <c r="AQ45" s="1029"/>
      <c r="AR45" s="1029"/>
      <c r="AS45" s="1029"/>
      <c r="AT45" s="1029"/>
      <c r="AU45" s="1029"/>
      <c r="AV45" s="1029"/>
      <c r="AW45" s="1029"/>
      <c r="AX45" s="1029"/>
      <c r="AY45" s="1029"/>
      <c r="AZ45" s="1106"/>
      <c r="BA45" s="1106"/>
      <c r="BB45" s="1106"/>
      <c r="BC45" s="1106"/>
      <c r="BD45" s="1106"/>
      <c r="BE45" s="1096"/>
      <c r="BF45" s="1096"/>
      <c r="BG45" s="1096"/>
      <c r="BH45" s="1096"/>
      <c r="BI45" s="1097"/>
      <c r="BJ45" s="254"/>
      <c r="BK45" s="254"/>
      <c r="BL45" s="254"/>
      <c r="BM45" s="254"/>
      <c r="BN45" s="254"/>
      <c r="BO45" s="266"/>
      <c r="BP45" s="266"/>
      <c r="BQ45" s="263">
        <v>39</v>
      </c>
      <c r="BR45" s="264"/>
      <c r="BS45" s="1078"/>
      <c r="BT45" s="1079"/>
      <c r="BU45" s="1079"/>
      <c r="BV45" s="1079"/>
      <c r="BW45" s="1079"/>
      <c r="BX45" s="1079"/>
      <c r="BY45" s="1079"/>
      <c r="BZ45" s="1079"/>
      <c r="CA45" s="1079"/>
      <c r="CB45" s="1079"/>
      <c r="CC45" s="1079"/>
      <c r="CD45" s="1079"/>
      <c r="CE45" s="1079"/>
      <c r="CF45" s="1079"/>
      <c r="CG45" s="1080"/>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48"/>
    </row>
    <row r="46" spans="1:131" s="249" customFormat="1" ht="26.25" customHeight="1" x14ac:dyDescent="0.2">
      <c r="A46" s="262">
        <v>19</v>
      </c>
      <c r="B46" s="1101"/>
      <c r="C46" s="1102"/>
      <c r="D46" s="1102"/>
      <c r="E46" s="1102"/>
      <c r="F46" s="1102"/>
      <c r="G46" s="1102"/>
      <c r="H46" s="1102"/>
      <c r="I46" s="1102"/>
      <c r="J46" s="1102"/>
      <c r="K46" s="1102"/>
      <c r="L46" s="1102"/>
      <c r="M46" s="1102"/>
      <c r="N46" s="1102"/>
      <c r="O46" s="1102"/>
      <c r="P46" s="1103"/>
      <c r="Q46" s="1107"/>
      <c r="R46" s="1108"/>
      <c r="S46" s="1108"/>
      <c r="T46" s="1108"/>
      <c r="U46" s="1108"/>
      <c r="V46" s="1108"/>
      <c r="W46" s="1108"/>
      <c r="X46" s="1108"/>
      <c r="Y46" s="1108"/>
      <c r="Z46" s="1108"/>
      <c r="AA46" s="1108"/>
      <c r="AB46" s="1108"/>
      <c r="AC46" s="1108"/>
      <c r="AD46" s="1108"/>
      <c r="AE46" s="1109"/>
      <c r="AF46" s="1083"/>
      <c r="AG46" s="1084"/>
      <c r="AH46" s="1084"/>
      <c r="AI46" s="1084"/>
      <c r="AJ46" s="1085"/>
      <c r="AK46" s="1038"/>
      <c r="AL46" s="1029"/>
      <c r="AM46" s="1029"/>
      <c r="AN46" s="1029"/>
      <c r="AO46" s="1029"/>
      <c r="AP46" s="1029"/>
      <c r="AQ46" s="1029"/>
      <c r="AR46" s="1029"/>
      <c r="AS46" s="1029"/>
      <c r="AT46" s="1029"/>
      <c r="AU46" s="1029"/>
      <c r="AV46" s="1029"/>
      <c r="AW46" s="1029"/>
      <c r="AX46" s="1029"/>
      <c r="AY46" s="1029"/>
      <c r="AZ46" s="1106"/>
      <c r="BA46" s="1106"/>
      <c r="BB46" s="1106"/>
      <c r="BC46" s="1106"/>
      <c r="BD46" s="1106"/>
      <c r="BE46" s="1096"/>
      <c r="BF46" s="1096"/>
      <c r="BG46" s="1096"/>
      <c r="BH46" s="1096"/>
      <c r="BI46" s="1097"/>
      <c r="BJ46" s="254"/>
      <c r="BK46" s="254"/>
      <c r="BL46" s="254"/>
      <c r="BM46" s="254"/>
      <c r="BN46" s="254"/>
      <c r="BO46" s="266"/>
      <c r="BP46" s="266"/>
      <c r="BQ46" s="263">
        <v>40</v>
      </c>
      <c r="BR46" s="264"/>
      <c r="BS46" s="1078"/>
      <c r="BT46" s="1079"/>
      <c r="BU46" s="1079"/>
      <c r="BV46" s="1079"/>
      <c r="BW46" s="1079"/>
      <c r="BX46" s="1079"/>
      <c r="BY46" s="1079"/>
      <c r="BZ46" s="1079"/>
      <c r="CA46" s="1079"/>
      <c r="CB46" s="1079"/>
      <c r="CC46" s="1079"/>
      <c r="CD46" s="1079"/>
      <c r="CE46" s="1079"/>
      <c r="CF46" s="1079"/>
      <c r="CG46" s="1080"/>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48"/>
    </row>
    <row r="47" spans="1:131" s="249" customFormat="1" ht="26.25" customHeight="1" x14ac:dyDescent="0.2">
      <c r="A47" s="262">
        <v>20</v>
      </c>
      <c r="B47" s="1101"/>
      <c r="C47" s="1102"/>
      <c r="D47" s="1102"/>
      <c r="E47" s="1102"/>
      <c r="F47" s="1102"/>
      <c r="G47" s="1102"/>
      <c r="H47" s="1102"/>
      <c r="I47" s="1102"/>
      <c r="J47" s="1102"/>
      <c r="K47" s="1102"/>
      <c r="L47" s="1102"/>
      <c r="M47" s="1102"/>
      <c r="N47" s="1102"/>
      <c r="O47" s="1102"/>
      <c r="P47" s="1103"/>
      <c r="Q47" s="1107"/>
      <c r="R47" s="1108"/>
      <c r="S47" s="1108"/>
      <c r="T47" s="1108"/>
      <c r="U47" s="1108"/>
      <c r="V47" s="1108"/>
      <c r="W47" s="1108"/>
      <c r="X47" s="1108"/>
      <c r="Y47" s="1108"/>
      <c r="Z47" s="1108"/>
      <c r="AA47" s="1108"/>
      <c r="AB47" s="1108"/>
      <c r="AC47" s="1108"/>
      <c r="AD47" s="1108"/>
      <c r="AE47" s="1109"/>
      <c r="AF47" s="1083"/>
      <c r="AG47" s="1084"/>
      <c r="AH47" s="1084"/>
      <c r="AI47" s="1084"/>
      <c r="AJ47" s="1085"/>
      <c r="AK47" s="1038"/>
      <c r="AL47" s="1029"/>
      <c r="AM47" s="1029"/>
      <c r="AN47" s="1029"/>
      <c r="AO47" s="1029"/>
      <c r="AP47" s="1029"/>
      <c r="AQ47" s="1029"/>
      <c r="AR47" s="1029"/>
      <c r="AS47" s="1029"/>
      <c r="AT47" s="1029"/>
      <c r="AU47" s="1029"/>
      <c r="AV47" s="1029"/>
      <c r="AW47" s="1029"/>
      <c r="AX47" s="1029"/>
      <c r="AY47" s="1029"/>
      <c r="AZ47" s="1106"/>
      <c r="BA47" s="1106"/>
      <c r="BB47" s="1106"/>
      <c r="BC47" s="1106"/>
      <c r="BD47" s="1106"/>
      <c r="BE47" s="1096"/>
      <c r="BF47" s="1096"/>
      <c r="BG47" s="1096"/>
      <c r="BH47" s="1096"/>
      <c r="BI47" s="1097"/>
      <c r="BJ47" s="254"/>
      <c r="BK47" s="254"/>
      <c r="BL47" s="254"/>
      <c r="BM47" s="254"/>
      <c r="BN47" s="254"/>
      <c r="BO47" s="266"/>
      <c r="BP47" s="266"/>
      <c r="BQ47" s="263">
        <v>41</v>
      </c>
      <c r="BR47" s="264"/>
      <c r="BS47" s="1078"/>
      <c r="BT47" s="1079"/>
      <c r="BU47" s="1079"/>
      <c r="BV47" s="1079"/>
      <c r="BW47" s="1079"/>
      <c r="BX47" s="1079"/>
      <c r="BY47" s="1079"/>
      <c r="BZ47" s="1079"/>
      <c r="CA47" s="1079"/>
      <c r="CB47" s="1079"/>
      <c r="CC47" s="1079"/>
      <c r="CD47" s="1079"/>
      <c r="CE47" s="1079"/>
      <c r="CF47" s="1079"/>
      <c r="CG47" s="1080"/>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48"/>
    </row>
    <row r="48" spans="1:131" s="249" customFormat="1" ht="26.25" customHeight="1" x14ac:dyDescent="0.2">
      <c r="A48" s="262">
        <v>21</v>
      </c>
      <c r="B48" s="1101"/>
      <c r="C48" s="1102"/>
      <c r="D48" s="1102"/>
      <c r="E48" s="1102"/>
      <c r="F48" s="1102"/>
      <c r="G48" s="1102"/>
      <c r="H48" s="1102"/>
      <c r="I48" s="1102"/>
      <c r="J48" s="1102"/>
      <c r="K48" s="1102"/>
      <c r="L48" s="1102"/>
      <c r="M48" s="1102"/>
      <c r="N48" s="1102"/>
      <c r="O48" s="1102"/>
      <c r="P48" s="1103"/>
      <c r="Q48" s="1107"/>
      <c r="R48" s="1108"/>
      <c r="S48" s="1108"/>
      <c r="T48" s="1108"/>
      <c r="U48" s="1108"/>
      <c r="V48" s="1108"/>
      <c r="W48" s="1108"/>
      <c r="X48" s="1108"/>
      <c r="Y48" s="1108"/>
      <c r="Z48" s="1108"/>
      <c r="AA48" s="1108"/>
      <c r="AB48" s="1108"/>
      <c r="AC48" s="1108"/>
      <c r="AD48" s="1108"/>
      <c r="AE48" s="1109"/>
      <c r="AF48" s="1083"/>
      <c r="AG48" s="1084"/>
      <c r="AH48" s="1084"/>
      <c r="AI48" s="1084"/>
      <c r="AJ48" s="1085"/>
      <c r="AK48" s="1038"/>
      <c r="AL48" s="1029"/>
      <c r="AM48" s="1029"/>
      <c r="AN48" s="1029"/>
      <c r="AO48" s="1029"/>
      <c r="AP48" s="1029"/>
      <c r="AQ48" s="1029"/>
      <c r="AR48" s="1029"/>
      <c r="AS48" s="1029"/>
      <c r="AT48" s="1029"/>
      <c r="AU48" s="1029"/>
      <c r="AV48" s="1029"/>
      <c r="AW48" s="1029"/>
      <c r="AX48" s="1029"/>
      <c r="AY48" s="1029"/>
      <c r="AZ48" s="1106"/>
      <c r="BA48" s="1106"/>
      <c r="BB48" s="1106"/>
      <c r="BC48" s="1106"/>
      <c r="BD48" s="1106"/>
      <c r="BE48" s="1096"/>
      <c r="BF48" s="1096"/>
      <c r="BG48" s="1096"/>
      <c r="BH48" s="1096"/>
      <c r="BI48" s="1097"/>
      <c r="BJ48" s="254"/>
      <c r="BK48" s="254"/>
      <c r="BL48" s="254"/>
      <c r="BM48" s="254"/>
      <c r="BN48" s="254"/>
      <c r="BO48" s="266"/>
      <c r="BP48" s="266"/>
      <c r="BQ48" s="263">
        <v>42</v>
      </c>
      <c r="BR48" s="264"/>
      <c r="BS48" s="1078"/>
      <c r="BT48" s="1079"/>
      <c r="BU48" s="1079"/>
      <c r="BV48" s="1079"/>
      <c r="BW48" s="1079"/>
      <c r="BX48" s="1079"/>
      <c r="BY48" s="1079"/>
      <c r="BZ48" s="1079"/>
      <c r="CA48" s="1079"/>
      <c r="CB48" s="1079"/>
      <c r="CC48" s="1079"/>
      <c r="CD48" s="1079"/>
      <c r="CE48" s="1079"/>
      <c r="CF48" s="1079"/>
      <c r="CG48" s="1080"/>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48"/>
    </row>
    <row r="49" spans="1:131" s="249" customFormat="1" ht="26.25" customHeight="1" x14ac:dyDescent="0.2">
      <c r="A49" s="262">
        <v>22</v>
      </c>
      <c r="B49" s="1101"/>
      <c r="C49" s="1102"/>
      <c r="D49" s="1102"/>
      <c r="E49" s="1102"/>
      <c r="F49" s="1102"/>
      <c r="G49" s="1102"/>
      <c r="H49" s="1102"/>
      <c r="I49" s="1102"/>
      <c r="J49" s="1102"/>
      <c r="K49" s="1102"/>
      <c r="L49" s="1102"/>
      <c r="M49" s="1102"/>
      <c r="N49" s="1102"/>
      <c r="O49" s="1102"/>
      <c r="P49" s="1103"/>
      <c r="Q49" s="1107"/>
      <c r="R49" s="1108"/>
      <c r="S49" s="1108"/>
      <c r="T49" s="1108"/>
      <c r="U49" s="1108"/>
      <c r="V49" s="1108"/>
      <c r="W49" s="1108"/>
      <c r="X49" s="1108"/>
      <c r="Y49" s="1108"/>
      <c r="Z49" s="1108"/>
      <c r="AA49" s="1108"/>
      <c r="AB49" s="1108"/>
      <c r="AC49" s="1108"/>
      <c r="AD49" s="1108"/>
      <c r="AE49" s="1109"/>
      <c r="AF49" s="1083"/>
      <c r="AG49" s="1084"/>
      <c r="AH49" s="1084"/>
      <c r="AI49" s="1084"/>
      <c r="AJ49" s="1085"/>
      <c r="AK49" s="1038"/>
      <c r="AL49" s="1029"/>
      <c r="AM49" s="1029"/>
      <c r="AN49" s="1029"/>
      <c r="AO49" s="1029"/>
      <c r="AP49" s="1029"/>
      <c r="AQ49" s="1029"/>
      <c r="AR49" s="1029"/>
      <c r="AS49" s="1029"/>
      <c r="AT49" s="1029"/>
      <c r="AU49" s="1029"/>
      <c r="AV49" s="1029"/>
      <c r="AW49" s="1029"/>
      <c r="AX49" s="1029"/>
      <c r="AY49" s="1029"/>
      <c r="AZ49" s="1106"/>
      <c r="BA49" s="1106"/>
      <c r="BB49" s="1106"/>
      <c r="BC49" s="1106"/>
      <c r="BD49" s="1106"/>
      <c r="BE49" s="1096"/>
      <c r="BF49" s="1096"/>
      <c r="BG49" s="1096"/>
      <c r="BH49" s="1096"/>
      <c r="BI49" s="1097"/>
      <c r="BJ49" s="254"/>
      <c r="BK49" s="254"/>
      <c r="BL49" s="254"/>
      <c r="BM49" s="254"/>
      <c r="BN49" s="254"/>
      <c r="BO49" s="266"/>
      <c r="BP49" s="266"/>
      <c r="BQ49" s="263">
        <v>43</v>
      </c>
      <c r="BR49" s="264"/>
      <c r="BS49" s="1078"/>
      <c r="BT49" s="1079"/>
      <c r="BU49" s="1079"/>
      <c r="BV49" s="1079"/>
      <c r="BW49" s="1079"/>
      <c r="BX49" s="1079"/>
      <c r="BY49" s="1079"/>
      <c r="BZ49" s="1079"/>
      <c r="CA49" s="1079"/>
      <c r="CB49" s="1079"/>
      <c r="CC49" s="1079"/>
      <c r="CD49" s="1079"/>
      <c r="CE49" s="1079"/>
      <c r="CF49" s="1079"/>
      <c r="CG49" s="1080"/>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48"/>
    </row>
    <row r="50" spans="1:131" s="249" customFormat="1" ht="26.25" customHeight="1" x14ac:dyDescent="0.2">
      <c r="A50" s="262">
        <v>23</v>
      </c>
      <c r="B50" s="1101"/>
      <c r="C50" s="1102"/>
      <c r="D50" s="1102"/>
      <c r="E50" s="1102"/>
      <c r="F50" s="1102"/>
      <c r="G50" s="1102"/>
      <c r="H50" s="1102"/>
      <c r="I50" s="1102"/>
      <c r="J50" s="1102"/>
      <c r="K50" s="1102"/>
      <c r="L50" s="1102"/>
      <c r="M50" s="1102"/>
      <c r="N50" s="1102"/>
      <c r="O50" s="1102"/>
      <c r="P50" s="1103"/>
      <c r="Q50" s="1104"/>
      <c r="R50" s="1087"/>
      <c r="S50" s="1087"/>
      <c r="T50" s="1087"/>
      <c r="U50" s="1087"/>
      <c r="V50" s="1087"/>
      <c r="W50" s="1087"/>
      <c r="X50" s="1087"/>
      <c r="Y50" s="1087"/>
      <c r="Z50" s="1087"/>
      <c r="AA50" s="1087"/>
      <c r="AB50" s="1087"/>
      <c r="AC50" s="1087"/>
      <c r="AD50" s="1087"/>
      <c r="AE50" s="1105"/>
      <c r="AF50" s="1083"/>
      <c r="AG50" s="1084"/>
      <c r="AH50" s="1084"/>
      <c r="AI50" s="1084"/>
      <c r="AJ50" s="1085"/>
      <c r="AK50" s="1086"/>
      <c r="AL50" s="1087"/>
      <c r="AM50" s="1087"/>
      <c r="AN50" s="1087"/>
      <c r="AO50" s="1087"/>
      <c r="AP50" s="1087"/>
      <c r="AQ50" s="1087"/>
      <c r="AR50" s="1087"/>
      <c r="AS50" s="1087"/>
      <c r="AT50" s="1087"/>
      <c r="AU50" s="1087"/>
      <c r="AV50" s="1087"/>
      <c r="AW50" s="1087"/>
      <c r="AX50" s="1087"/>
      <c r="AY50" s="1087"/>
      <c r="AZ50" s="1088"/>
      <c r="BA50" s="1088"/>
      <c r="BB50" s="1088"/>
      <c r="BC50" s="1088"/>
      <c r="BD50" s="1088"/>
      <c r="BE50" s="1096"/>
      <c r="BF50" s="1096"/>
      <c r="BG50" s="1096"/>
      <c r="BH50" s="1096"/>
      <c r="BI50" s="1097"/>
      <c r="BJ50" s="254"/>
      <c r="BK50" s="254"/>
      <c r="BL50" s="254"/>
      <c r="BM50" s="254"/>
      <c r="BN50" s="254"/>
      <c r="BO50" s="266"/>
      <c r="BP50" s="266"/>
      <c r="BQ50" s="263">
        <v>44</v>
      </c>
      <c r="BR50" s="264"/>
      <c r="BS50" s="1078"/>
      <c r="BT50" s="1079"/>
      <c r="BU50" s="1079"/>
      <c r="BV50" s="1079"/>
      <c r="BW50" s="1079"/>
      <c r="BX50" s="1079"/>
      <c r="BY50" s="1079"/>
      <c r="BZ50" s="1079"/>
      <c r="CA50" s="1079"/>
      <c r="CB50" s="1079"/>
      <c r="CC50" s="1079"/>
      <c r="CD50" s="1079"/>
      <c r="CE50" s="1079"/>
      <c r="CF50" s="1079"/>
      <c r="CG50" s="1080"/>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48"/>
    </row>
    <row r="51" spans="1:131" s="249" customFormat="1" ht="26.25" customHeight="1" x14ac:dyDescent="0.2">
      <c r="A51" s="262">
        <v>24</v>
      </c>
      <c r="B51" s="1101"/>
      <c r="C51" s="1102"/>
      <c r="D51" s="1102"/>
      <c r="E51" s="1102"/>
      <c r="F51" s="1102"/>
      <c r="G51" s="1102"/>
      <c r="H51" s="1102"/>
      <c r="I51" s="1102"/>
      <c r="J51" s="1102"/>
      <c r="K51" s="1102"/>
      <c r="L51" s="1102"/>
      <c r="M51" s="1102"/>
      <c r="N51" s="1102"/>
      <c r="O51" s="1102"/>
      <c r="P51" s="1103"/>
      <c r="Q51" s="1104"/>
      <c r="R51" s="1087"/>
      <c r="S51" s="1087"/>
      <c r="T51" s="1087"/>
      <c r="U51" s="1087"/>
      <c r="V51" s="1087"/>
      <c r="W51" s="1087"/>
      <c r="X51" s="1087"/>
      <c r="Y51" s="1087"/>
      <c r="Z51" s="1087"/>
      <c r="AA51" s="1087"/>
      <c r="AB51" s="1087"/>
      <c r="AC51" s="1087"/>
      <c r="AD51" s="1087"/>
      <c r="AE51" s="1105"/>
      <c r="AF51" s="1083"/>
      <c r="AG51" s="1084"/>
      <c r="AH51" s="1084"/>
      <c r="AI51" s="1084"/>
      <c r="AJ51" s="1085"/>
      <c r="AK51" s="1086"/>
      <c r="AL51" s="1087"/>
      <c r="AM51" s="1087"/>
      <c r="AN51" s="1087"/>
      <c r="AO51" s="1087"/>
      <c r="AP51" s="1087"/>
      <c r="AQ51" s="1087"/>
      <c r="AR51" s="1087"/>
      <c r="AS51" s="1087"/>
      <c r="AT51" s="1087"/>
      <c r="AU51" s="1087"/>
      <c r="AV51" s="1087"/>
      <c r="AW51" s="1087"/>
      <c r="AX51" s="1087"/>
      <c r="AY51" s="1087"/>
      <c r="AZ51" s="1088"/>
      <c r="BA51" s="1088"/>
      <c r="BB51" s="1088"/>
      <c r="BC51" s="1088"/>
      <c r="BD51" s="1088"/>
      <c r="BE51" s="1096"/>
      <c r="BF51" s="1096"/>
      <c r="BG51" s="1096"/>
      <c r="BH51" s="1096"/>
      <c r="BI51" s="1097"/>
      <c r="BJ51" s="254"/>
      <c r="BK51" s="254"/>
      <c r="BL51" s="254"/>
      <c r="BM51" s="254"/>
      <c r="BN51" s="254"/>
      <c r="BO51" s="266"/>
      <c r="BP51" s="266"/>
      <c r="BQ51" s="263">
        <v>45</v>
      </c>
      <c r="BR51" s="264"/>
      <c r="BS51" s="1078"/>
      <c r="BT51" s="1079"/>
      <c r="BU51" s="1079"/>
      <c r="BV51" s="1079"/>
      <c r="BW51" s="1079"/>
      <c r="BX51" s="1079"/>
      <c r="BY51" s="1079"/>
      <c r="BZ51" s="1079"/>
      <c r="CA51" s="1079"/>
      <c r="CB51" s="1079"/>
      <c r="CC51" s="1079"/>
      <c r="CD51" s="1079"/>
      <c r="CE51" s="1079"/>
      <c r="CF51" s="1079"/>
      <c r="CG51" s="1080"/>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48"/>
    </row>
    <row r="52" spans="1:131" s="249" customFormat="1" ht="26.25" customHeight="1" x14ac:dyDescent="0.2">
      <c r="A52" s="262">
        <v>25</v>
      </c>
      <c r="B52" s="1101"/>
      <c r="C52" s="1102"/>
      <c r="D52" s="1102"/>
      <c r="E52" s="1102"/>
      <c r="F52" s="1102"/>
      <c r="G52" s="1102"/>
      <c r="H52" s="1102"/>
      <c r="I52" s="1102"/>
      <c r="J52" s="1102"/>
      <c r="K52" s="1102"/>
      <c r="L52" s="1102"/>
      <c r="M52" s="1102"/>
      <c r="N52" s="1102"/>
      <c r="O52" s="1102"/>
      <c r="P52" s="1103"/>
      <c r="Q52" s="1104"/>
      <c r="R52" s="1087"/>
      <c r="S52" s="1087"/>
      <c r="T52" s="1087"/>
      <c r="U52" s="1087"/>
      <c r="V52" s="1087"/>
      <c r="W52" s="1087"/>
      <c r="X52" s="1087"/>
      <c r="Y52" s="1087"/>
      <c r="Z52" s="1087"/>
      <c r="AA52" s="1087"/>
      <c r="AB52" s="1087"/>
      <c r="AC52" s="1087"/>
      <c r="AD52" s="1087"/>
      <c r="AE52" s="1105"/>
      <c r="AF52" s="1083"/>
      <c r="AG52" s="1084"/>
      <c r="AH52" s="1084"/>
      <c r="AI52" s="1084"/>
      <c r="AJ52" s="1085"/>
      <c r="AK52" s="1086"/>
      <c r="AL52" s="1087"/>
      <c r="AM52" s="1087"/>
      <c r="AN52" s="1087"/>
      <c r="AO52" s="1087"/>
      <c r="AP52" s="1087"/>
      <c r="AQ52" s="1087"/>
      <c r="AR52" s="1087"/>
      <c r="AS52" s="1087"/>
      <c r="AT52" s="1087"/>
      <c r="AU52" s="1087"/>
      <c r="AV52" s="1087"/>
      <c r="AW52" s="1087"/>
      <c r="AX52" s="1087"/>
      <c r="AY52" s="1087"/>
      <c r="AZ52" s="1088"/>
      <c r="BA52" s="1088"/>
      <c r="BB52" s="1088"/>
      <c r="BC52" s="1088"/>
      <c r="BD52" s="1088"/>
      <c r="BE52" s="1096"/>
      <c r="BF52" s="1096"/>
      <c r="BG52" s="1096"/>
      <c r="BH52" s="1096"/>
      <c r="BI52" s="1097"/>
      <c r="BJ52" s="254"/>
      <c r="BK52" s="254"/>
      <c r="BL52" s="254"/>
      <c r="BM52" s="254"/>
      <c r="BN52" s="254"/>
      <c r="BO52" s="266"/>
      <c r="BP52" s="266"/>
      <c r="BQ52" s="263">
        <v>46</v>
      </c>
      <c r="BR52" s="264"/>
      <c r="BS52" s="1078"/>
      <c r="BT52" s="1079"/>
      <c r="BU52" s="1079"/>
      <c r="BV52" s="1079"/>
      <c r="BW52" s="1079"/>
      <c r="BX52" s="1079"/>
      <c r="BY52" s="1079"/>
      <c r="BZ52" s="1079"/>
      <c r="CA52" s="1079"/>
      <c r="CB52" s="1079"/>
      <c r="CC52" s="1079"/>
      <c r="CD52" s="1079"/>
      <c r="CE52" s="1079"/>
      <c r="CF52" s="1079"/>
      <c r="CG52" s="1080"/>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48"/>
    </row>
    <row r="53" spans="1:131" s="249" customFormat="1" ht="26.25" customHeight="1" x14ac:dyDescent="0.2">
      <c r="A53" s="262">
        <v>26</v>
      </c>
      <c r="B53" s="1101"/>
      <c r="C53" s="1102"/>
      <c r="D53" s="1102"/>
      <c r="E53" s="1102"/>
      <c r="F53" s="1102"/>
      <c r="G53" s="1102"/>
      <c r="H53" s="1102"/>
      <c r="I53" s="1102"/>
      <c r="J53" s="1102"/>
      <c r="K53" s="1102"/>
      <c r="L53" s="1102"/>
      <c r="M53" s="1102"/>
      <c r="N53" s="1102"/>
      <c r="O53" s="1102"/>
      <c r="P53" s="1103"/>
      <c r="Q53" s="1104"/>
      <c r="R53" s="1087"/>
      <c r="S53" s="1087"/>
      <c r="T53" s="1087"/>
      <c r="U53" s="1087"/>
      <c r="V53" s="1087"/>
      <c r="W53" s="1087"/>
      <c r="X53" s="1087"/>
      <c r="Y53" s="1087"/>
      <c r="Z53" s="1087"/>
      <c r="AA53" s="1087"/>
      <c r="AB53" s="1087"/>
      <c r="AC53" s="1087"/>
      <c r="AD53" s="1087"/>
      <c r="AE53" s="1105"/>
      <c r="AF53" s="1083"/>
      <c r="AG53" s="1084"/>
      <c r="AH53" s="1084"/>
      <c r="AI53" s="1084"/>
      <c r="AJ53" s="1085"/>
      <c r="AK53" s="1086"/>
      <c r="AL53" s="1087"/>
      <c r="AM53" s="1087"/>
      <c r="AN53" s="1087"/>
      <c r="AO53" s="1087"/>
      <c r="AP53" s="1087"/>
      <c r="AQ53" s="1087"/>
      <c r="AR53" s="1087"/>
      <c r="AS53" s="1087"/>
      <c r="AT53" s="1087"/>
      <c r="AU53" s="1087"/>
      <c r="AV53" s="1087"/>
      <c r="AW53" s="1087"/>
      <c r="AX53" s="1087"/>
      <c r="AY53" s="1087"/>
      <c r="AZ53" s="1088"/>
      <c r="BA53" s="1088"/>
      <c r="BB53" s="1088"/>
      <c r="BC53" s="1088"/>
      <c r="BD53" s="1088"/>
      <c r="BE53" s="1096"/>
      <c r="BF53" s="1096"/>
      <c r="BG53" s="1096"/>
      <c r="BH53" s="1096"/>
      <c r="BI53" s="1097"/>
      <c r="BJ53" s="254"/>
      <c r="BK53" s="254"/>
      <c r="BL53" s="254"/>
      <c r="BM53" s="254"/>
      <c r="BN53" s="254"/>
      <c r="BO53" s="266"/>
      <c r="BP53" s="266"/>
      <c r="BQ53" s="263">
        <v>47</v>
      </c>
      <c r="BR53" s="264"/>
      <c r="BS53" s="1078"/>
      <c r="BT53" s="1079"/>
      <c r="BU53" s="1079"/>
      <c r="BV53" s="1079"/>
      <c r="BW53" s="1079"/>
      <c r="BX53" s="1079"/>
      <c r="BY53" s="1079"/>
      <c r="BZ53" s="1079"/>
      <c r="CA53" s="1079"/>
      <c r="CB53" s="1079"/>
      <c r="CC53" s="1079"/>
      <c r="CD53" s="1079"/>
      <c r="CE53" s="1079"/>
      <c r="CF53" s="1079"/>
      <c r="CG53" s="1080"/>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48"/>
    </row>
    <row r="54" spans="1:131" s="249" customFormat="1" ht="26.25" customHeight="1" x14ac:dyDescent="0.2">
      <c r="A54" s="262">
        <v>27</v>
      </c>
      <c r="B54" s="1101"/>
      <c r="C54" s="1102"/>
      <c r="D54" s="1102"/>
      <c r="E54" s="1102"/>
      <c r="F54" s="1102"/>
      <c r="G54" s="1102"/>
      <c r="H54" s="1102"/>
      <c r="I54" s="1102"/>
      <c r="J54" s="1102"/>
      <c r="K54" s="1102"/>
      <c r="L54" s="1102"/>
      <c r="M54" s="1102"/>
      <c r="N54" s="1102"/>
      <c r="O54" s="1102"/>
      <c r="P54" s="1103"/>
      <c r="Q54" s="1104"/>
      <c r="R54" s="1087"/>
      <c r="S54" s="1087"/>
      <c r="T54" s="1087"/>
      <c r="U54" s="1087"/>
      <c r="V54" s="1087"/>
      <c r="W54" s="1087"/>
      <c r="X54" s="1087"/>
      <c r="Y54" s="1087"/>
      <c r="Z54" s="1087"/>
      <c r="AA54" s="1087"/>
      <c r="AB54" s="1087"/>
      <c r="AC54" s="1087"/>
      <c r="AD54" s="1087"/>
      <c r="AE54" s="1105"/>
      <c r="AF54" s="1083"/>
      <c r="AG54" s="1084"/>
      <c r="AH54" s="1084"/>
      <c r="AI54" s="1084"/>
      <c r="AJ54" s="1085"/>
      <c r="AK54" s="1086"/>
      <c r="AL54" s="1087"/>
      <c r="AM54" s="1087"/>
      <c r="AN54" s="1087"/>
      <c r="AO54" s="1087"/>
      <c r="AP54" s="1087"/>
      <c r="AQ54" s="1087"/>
      <c r="AR54" s="1087"/>
      <c r="AS54" s="1087"/>
      <c r="AT54" s="1087"/>
      <c r="AU54" s="1087"/>
      <c r="AV54" s="1087"/>
      <c r="AW54" s="1087"/>
      <c r="AX54" s="1087"/>
      <c r="AY54" s="1087"/>
      <c r="AZ54" s="1088"/>
      <c r="BA54" s="1088"/>
      <c r="BB54" s="1088"/>
      <c r="BC54" s="1088"/>
      <c r="BD54" s="1088"/>
      <c r="BE54" s="1096"/>
      <c r="BF54" s="1096"/>
      <c r="BG54" s="1096"/>
      <c r="BH54" s="1096"/>
      <c r="BI54" s="1097"/>
      <c r="BJ54" s="254"/>
      <c r="BK54" s="254"/>
      <c r="BL54" s="254"/>
      <c r="BM54" s="254"/>
      <c r="BN54" s="254"/>
      <c r="BO54" s="266"/>
      <c r="BP54" s="266"/>
      <c r="BQ54" s="263">
        <v>48</v>
      </c>
      <c r="BR54" s="264"/>
      <c r="BS54" s="1078"/>
      <c r="BT54" s="1079"/>
      <c r="BU54" s="1079"/>
      <c r="BV54" s="1079"/>
      <c r="BW54" s="1079"/>
      <c r="BX54" s="1079"/>
      <c r="BY54" s="1079"/>
      <c r="BZ54" s="1079"/>
      <c r="CA54" s="1079"/>
      <c r="CB54" s="1079"/>
      <c r="CC54" s="1079"/>
      <c r="CD54" s="1079"/>
      <c r="CE54" s="1079"/>
      <c r="CF54" s="1079"/>
      <c r="CG54" s="1080"/>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48"/>
    </row>
    <row r="55" spans="1:131" s="249" customFormat="1" ht="26.25" customHeight="1" x14ac:dyDescent="0.2">
      <c r="A55" s="262">
        <v>28</v>
      </c>
      <c r="B55" s="1101"/>
      <c r="C55" s="1102"/>
      <c r="D55" s="1102"/>
      <c r="E55" s="1102"/>
      <c r="F55" s="1102"/>
      <c r="G55" s="1102"/>
      <c r="H55" s="1102"/>
      <c r="I55" s="1102"/>
      <c r="J55" s="1102"/>
      <c r="K55" s="1102"/>
      <c r="L55" s="1102"/>
      <c r="M55" s="1102"/>
      <c r="N55" s="1102"/>
      <c r="O55" s="1102"/>
      <c r="P55" s="1103"/>
      <c r="Q55" s="1104"/>
      <c r="R55" s="1087"/>
      <c r="S55" s="1087"/>
      <c r="T55" s="1087"/>
      <c r="U55" s="1087"/>
      <c r="V55" s="1087"/>
      <c r="W55" s="1087"/>
      <c r="X55" s="1087"/>
      <c r="Y55" s="1087"/>
      <c r="Z55" s="1087"/>
      <c r="AA55" s="1087"/>
      <c r="AB55" s="1087"/>
      <c r="AC55" s="1087"/>
      <c r="AD55" s="1087"/>
      <c r="AE55" s="1105"/>
      <c r="AF55" s="1083"/>
      <c r="AG55" s="1084"/>
      <c r="AH55" s="1084"/>
      <c r="AI55" s="1084"/>
      <c r="AJ55" s="1085"/>
      <c r="AK55" s="1086"/>
      <c r="AL55" s="1087"/>
      <c r="AM55" s="1087"/>
      <c r="AN55" s="1087"/>
      <c r="AO55" s="1087"/>
      <c r="AP55" s="1087"/>
      <c r="AQ55" s="1087"/>
      <c r="AR55" s="1087"/>
      <c r="AS55" s="1087"/>
      <c r="AT55" s="1087"/>
      <c r="AU55" s="1087"/>
      <c r="AV55" s="1087"/>
      <c r="AW55" s="1087"/>
      <c r="AX55" s="1087"/>
      <c r="AY55" s="1087"/>
      <c r="AZ55" s="1088"/>
      <c r="BA55" s="1088"/>
      <c r="BB55" s="1088"/>
      <c r="BC55" s="1088"/>
      <c r="BD55" s="1088"/>
      <c r="BE55" s="1096"/>
      <c r="BF55" s="1096"/>
      <c r="BG55" s="1096"/>
      <c r="BH55" s="1096"/>
      <c r="BI55" s="1097"/>
      <c r="BJ55" s="254"/>
      <c r="BK55" s="254"/>
      <c r="BL55" s="254"/>
      <c r="BM55" s="254"/>
      <c r="BN55" s="254"/>
      <c r="BO55" s="266"/>
      <c r="BP55" s="266"/>
      <c r="BQ55" s="263">
        <v>49</v>
      </c>
      <c r="BR55" s="264"/>
      <c r="BS55" s="1078"/>
      <c r="BT55" s="1079"/>
      <c r="BU55" s="1079"/>
      <c r="BV55" s="1079"/>
      <c r="BW55" s="1079"/>
      <c r="BX55" s="1079"/>
      <c r="BY55" s="1079"/>
      <c r="BZ55" s="1079"/>
      <c r="CA55" s="1079"/>
      <c r="CB55" s="1079"/>
      <c r="CC55" s="1079"/>
      <c r="CD55" s="1079"/>
      <c r="CE55" s="1079"/>
      <c r="CF55" s="1079"/>
      <c r="CG55" s="1080"/>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48"/>
    </row>
    <row r="56" spans="1:131" s="249" customFormat="1" ht="26.25" customHeight="1" x14ac:dyDescent="0.2">
      <c r="A56" s="262">
        <v>29</v>
      </c>
      <c r="B56" s="1101"/>
      <c r="C56" s="1102"/>
      <c r="D56" s="1102"/>
      <c r="E56" s="1102"/>
      <c r="F56" s="1102"/>
      <c r="G56" s="1102"/>
      <c r="H56" s="1102"/>
      <c r="I56" s="1102"/>
      <c r="J56" s="1102"/>
      <c r="K56" s="1102"/>
      <c r="L56" s="1102"/>
      <c r="M56" s="1102"/>
      <c r="N56" s="1102"/>
      <c r="O56" s="1102"/>
      <c r="P56" s="1103"/>
      <c r="Q56" s="1104"/>
      <c r="R56" s="1087"/>
      <c r="S56" s="1087"/>
      <c r="T56" s="1087"/>
      <c r="U56" s="1087"/>
      <c r="V56" s="1087"/>
      <c r="W56" s="1087"/>
      <c r="X56" s="1087"/>
      <c r="Y56" s="1087"/>
      <c r="Z56" s="1087"/>
      <c r="AA56" s="1087"/>
      <c r="AB56" s="1087"/>
      <c r="AC56" s="1087"/>
      <c r="AD56" s="1087"/>
      <c r="AE56" s="1105"/>
      <c r="AF56" s="1083"/>
      <c r="AG56" s="1084"/>
      <c r="AH56" s="1084"/>
      <c r="AI56" s="1084"/>
      <c r="AJ56" s="1085"/>
      <c r="AK56" s="1086"/>
      <c r="AL56" s="1087"/>
      <c r="AM56" s="1087"/>
      <c r="AN56" s="1087"/>
      <c r="AO56" s="1087"/>
      <c r="AP56" s="1087"/>
      <c r="AQ56" s="1087"/>
      <c r="AR56" s="1087"/>
      <c r="AS56" s="1087"/>
      <c r="AT56" s="1087"/>
      <c r="AU56" s="1087"/>
      <c r="AV56" s="1087"/>
      <c r="AW56" s="1087"/>
      <c r="AX56" s="1087"/>
      <c r="AY56" s="1087"/>
      <c r="AZ56" s="1088"/>
      <c r="BA56" s="1088"/>
      <c r="BB56" s="1088"/>
      <c r="BC56" s="1088"/>
      <c r="BD56" s="1088"/>
      <c r="BE56" s="1096"/>
      <c r="BF56" s="1096"/>
      <c r="BG56" s="1096"/>
      <c r="BH56" s="1096"/>
      <c r="BI56" s="1097"/>
      <c r="BJ56" s="254"/>
      <c r="BK56" s="254"/>
      <c r="BL56" s="254"/>
      <c r="BM56" s="254"/>
      <c r="BN56" s="254"/>
      <c r="BO56" s="266"/>
      <c r="BP56" s="266"/>
      <c r="BQ56" s="263">
        <v>50</v>
      </c>
      <c r="BR56" s="264"/>
      <c r="BS56" s="1078"/>
      <c r="BT56" s="1079"/>
      <c r="BU56" s="1079"/>
      <c r="BV56" s="1079"/>
      <c r="BW56" s="1079"/>
      <c r="BX56" s="1079"/>
      <c r="BY56" s="1079"/>
      <c r="BZ56" s="1079"/>
      <c r="CA56" s="1079"/>
      <c r="CB56" s="1079"/>
      <c r="CC56" s="1079"/>
      <c r="CD56" s="1079"/>
      <c r="CE56" s="1079"/>
      <c r="CF56" s="1079"/>
      <c r="CG56" s="1080"/>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48"/>
    </row>
    <row r="57" spans="1:131" s="249" customFormat="1" ht="26.25" customHeight="1" x14ac:dyDescent="0.2">
      <c r="A57" s="262">
        <v>30</v>
      </c>
      <c r="B57" s="1101"/>
      <c r="C57" s="1102"/>
      <c r="D57" s="1102"/>
      <c r="E57" s="1102"/>
      <c r="F57" s="1102"/>
      <c r="G57" s="1102"/>
      <c r="H57" s="1102"/>
      <c r="I57" s="1102"/>
      <c r="J57" s="1102"/>
      <c r="K57" s="1102"/>
      <c r="L57" s="1102"/>
      <c r="M57" s="1102"/>
      <c r="N57" s="1102"/>
      <c r="O57" s="1102"/>
      <c r="P57" s="1103"/>
      <c r="Q57" s="1104"/>
      <c r="R57" s="1087"/>
      <c r="S57" s="1087"/>
      <c r="T57" s="1087"/>
      <c r="U57" s="1087"/>
      <c r="V57" s="1087"/>
      <c r="W57" s="1087"/>
      <c r="X57" s="1087"/>
      <c r="Y57" s="1087"/>
      <c r="Z57" s="1087"/>
      <c r="AA57" s="1087"/>
      <c r="AB57" s="1087"/>
      <c r="AC57" s="1087"/>
      <c r="AD57" s="1087"/>
      <c r="AE57" s="1105"/>
      <c r="AF57" s="1083"/>
      <c r="AG57" s="1084"/>
      <c r="AH57" s="1084"/>
      <c r="AI57" s="1084"/>
      <c r="AJ57" s="1085"/>
      <c r="AK57" s="1086"/>
      <c r="AL57" s="1087"/>
      <c r="AM57" s="1087"/>
      <c r="AN57" s="1087"/>
      <c r="AO57" s="1087"/>
      <c r="AP57" s="1087"/>
      <c r="AQ57" s="1087"/>
      <c r="AR57" s="1087"/>
      <c r="AS57" s="1087"/>
      <c r="AT57" s="1087"/>
      <c r="AU57" s="1087"/>
      <c r="AV57" s="1087"/>
      <c r="AW57" s="1087"/>
      <c r="AX57" s="1087"/>
      <c r="AY57" s="1087"/>
      <c r="AZ57" s="1088"/>
      <c r="BA57" s="1088"/>
      <c r="BB57" s="1088"/>
      <c r="BC57" s="1088"/>
      <c r="BD57" s="1088"/>
      <c r="BE57" s="1096"/>
      <c r="BF57" s="1096"/>
      <c r="BG57" s="1096"/>
      <c r="BH57" s="1096"/>
      <c r="BI57" s="1097"/>
      <c r="BJ57" s="254"/>
      <c r="BK57" s="254"/>
      <c r="BL57" s="254"/>
      <c r="BM57" s="254"/>
      <c r="BN57" s="254"/>
      <c r="BO57" s="266"/>
      <c r="BP57" s="266"/>
      <c r="BQ57" s="263">
        <v>51</v>
      </c>
      <c r="BR57" s="264"/>
      <c r="BS57" s="1078"/>
      <c r="BT57" s="1079"/>
      <c r="BU57" s="1079"/>
      <c r="BV57" s="1079"/>
      <c r="BW57" s="1079"/>
      <c r="BX57" s="1079"/>
      <c r="BY57" s="1079"/>
      <c r="BZ57" s="1079"/>
      <c r="CA57" s="1079"/>
      <c r="CB57" s="1079"/>
      <c r="CC57" s="1079"/>
      <c r="CD57" s="1079"/>
      <c r="CE57" s="1079"/>
      <c r="CF57" s="1079"/>
      <c r="CG57" s="1080"/>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48"/>
    </row>
    <row r="58" spans="1:131" s="249" customFormat="1" ht="26.25" customHeight="1" x14ac:dyDescent="0.2">
      <c r="A58" s="262">
        <v>31</v>
      </c>
      <c r="B58" s="1101"/>
      <c r="C58" s="1102"/>
      <c r="D58" s="1102"/>
      <c r="E58" s="1102"/>
      <c r="F58" s="1102"/>
      <c r="G58" s="1102"/>
      <c r="H58" s="1102"/>
      <c r="I58" s="1102"/>
      <c r="J58" s="1102"/>
      <c r="K58" s="1102"/>
      <c r="L58" s="1102"/>
      <c r="M58" s="1102"/>
      <c r="N58" s="1102"/>
      <c r="O58" s="1102"/>
      <c r="P58" s="1103"/>
      <c r="Q58" s="1104"/>
      <c r="R58" s="1087"/>
      <c r="S58" s="1087"/>
      <c r="T58" s="1087"/>
      <c r="U58" s="1087"/>
      <c r="V58" s="1087"/>
      <c r="W58" s="1087"/>
      <c r="X58" s="1087"/>
      <c r="Y58" s="1087"/>
      <c r="Z58" s="1087"/>
      <c r="AA58" s="1087"/>
      <c r="AB58" s="1087"/>
      <c r="AC58" s="1087"/>
      <c r="AD58" s="1087"/>
      <c r="AE58" s="1105"/>
      <c r="AF58" s="1083"/>
      <c r="AG58" s="1084"/>
      <c r="AH58" s="1084"/>
      <c r="AI58" s="1084"/>
      <c r="AJ58" s="1085"/>
      <c r="AK58" s="1086"/>
      <c r="AL58" s="1087"/>
      <c r="AM58" s="1087"/>
      <c r="AN58" s="1087"/>
      <c r="AO58" s="1087"/>
      <c r="AP58" s="1087"/>
      <c r="AQ58" s="1087"/>
      <c r="AR58" s="1087"/>
      <c r="AS58" s="1087"/>
      <c r="AT58" s="1087"/>
      <c r="AU58" s="1087"/>
      <c r="AV58" s="1087"/>
      <c r="AW58" s="1087"/>
      <c r="AX58" s="1087"/>
      <c r="AY58" s="1087"/>
      <c r="AZ58" s="1088"/>
      <c r="BA58" s="1088"/>
      <c r="BB58" s="1088"/>
      <c r="BC58" s="1088"/>
      <c r="BD58" s="1088"/>
      <c r="BE58" s="1096"/>
      <c r="BF58" s="1096"/>
      <c r="BG58" s="1096"/>
      <c r="BH58" s="1096"/>
      <c r="BI58" s="1097"/>
      <c r="BJ58" s="254"/>
      <c r="BK58" s="254"/>
      <c r="BL58" s="254"/>
      <c r="BM58" s="254"/>
      <c r="BN58" s="254"/>
      <c r="BO58" s="266"/>
      <c r="BP58" s="266"/>
      <c r="BQ58" s="263">
        <v>52</v>
      </c>
      <c r="BR58" s="264"/>
      <c r="BS58" s="1078"/>
      <c r="BT58" s="1079"/>
      <c r="BU58" s="1079"/>
      <c r="BV58" s="1079"/>
      <c r="BW58" s="1079"/>
      <c r="BX58" s="1079"/>
      <c r="BY58" s="1079"/>
      <c r="BZ58" s="1079"/>
      <c r="CA58" s="1079"/>
      <c r="CB58" s="1079"/>
      <c r="CC58" s="1079"/>
      <c r="CD58" s="1079"/>
      <c r="CE58" s="1079"/>
      <c r="CF58" s="1079"/>
      <c r="CG58" s="1080"/>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48"/>
    </row>
    <row r="59" spans="1:131" s="249" customFormat="1" ht="26.25" customHeight="1" x14ac:dyDescent="0.2">
      <c r="A59" s="262">
        <v>32</v>
      </c>
      <c r="B59" s="1101"/>
      <c r="C59" s="1102"/>
      <c r="D59" s="1102"/>
      <c r="E59" s="1102"/>
      <c r="F59" s="1102"/>
      <c r="G59" s="1102"/>
      <c r="H59" s="1102"/>
      <c r="I59" s="1102"/>
      <c r="J59" s="1102"/>
      <c r="K59" s="1102"/>
      <c r="L59" s="1102"/>
      <c r="M59" s="1102"/>
      <c r="N59" s="1102"/>
      <c r="O59" s="1102"/>
      <c r="P59" s="1103"/>
      <c r="Q59" s="1104"/>
      <c r="R59" s="1087"/>
      <c r="S59" s="1087"/>
      <c r="T59" s="1087"/>
      <c r="U59" s="1087"/>
      <c r="V59" s="1087"/>
      <c r="W59" s="1087"/>
      <c r="X59" s="1087"/>
      <c r="Y59" s="1087"/>
      <c r="Z59" s="1087"/>
      <c r="AA59" s="1087"/>
      <c r="AB59" s="1087"/>
      <c r="AC59" s="1087"/>
      <c r="AD59" s="1087"/>
      <c r="AE59" s="1105"/>
      <c r="AF59" s="1083"/>
      <c r="AG59" s="1084"/>
      <c r="AH59" s="1084"/>
      <c r="AI59" s="1084"/>
      <c r="AJ59" s="1085"/>
      <c r="AK59" s="1086"/>
      <c r="AL59" s="1087"/>
      <c r="AM59" s="1087"/>
      <c r="AN59" s="1087"/>
      <c r="AO59" s="1087"/>
      <c r="AP59" s="1087"/>
      <c r="AQ59" s="1087"/>
      <c r="AR59" s="1087"/>
      <c r="AS59" s="1087"/>
      <c r="AT59" s="1087"/>
      <c r="AU59" s="1087"/>
      <c r="AV59" s="1087"/>
      <c r="AW59" s="1087"/>
      <c r="AX59" s="1087"/>
      <c r="AY59" s="1087"/>
      <c r="AZ59" s="1088"/>
      <c r="BA59" s="1088"/>
      <c r="BB59" s="1088"/>
      <c r="BC59" s="1088"/>
      <c r="BD59" s="1088"/>
      <c r="BE59" s="1096"/>
      <c r="BF59" s="1096"/>
      <c r="BG59" s="1096"/>
      <c r="BH59" s="1096"/>
      <c r="BI59" s="1097"/>
      <c r="BJ59" s="254"/>
      <c r="BK59" s="254"/>
      <c r="BL59" s="254"/>
      <c r="BM59" s="254"/>
      <c r="BN59" s="254"/>
      <c r="BO59" s="266"/>
      <c r="BP59" s="266"/>
      <c r="BQ59" s="263">
        <v>53</v>
      </c>
      <c r="BR59" s="264"/>
      <c r="BS59" s="1078"/>
      <c r="BT59" s="1079"/>
      <c r="BU59" s="1079"/>
      <c r="BV59" s="1079"/>
      <c r="BW59" s="1079"/>
      <c r="BX59" s="1079"/>
      <c r="BY59" s="1079"/>
      <c r="BZ59" s="1079"/>
      <c r="CA59" s="1079"/>
      <c r="CB59" s="1079"/>
      <c r="CC59" s="1079"/>
      <c r="CD59" s="1079"/>
      <c r="CE59" s="1079"/>
      <c r="CF59" s="1079"/>
      <c r="CG59" s="1080"/>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48"/>
    </row>
    <row r="60" spans="1:131" s="249" customFormat="1" ht="26.25" customHeight="1" x14ac:dyDescent="0.2">
      <c r="A60" s="262">
        <v>33</v>
      </c>
      <c r="B60" s="1101"/>
      <c r="C60" s="1102"/>
      <c r="D60" s="1102"/>
      <c r="E60" s="1102"/>
      <c r="F60" s="1102"/>
      <c r="G60" s="1102"/>
      <c r="H60" s="1102"/>
      <c r="I60" s="1102"/>
      <c r="J60" s="1102"/>
      <c r="K60" s="1102"/>
      <c r="L60" s="1102"/>
      <c r="M60" s="1102"/>
      <c r="N60" s="1102"/>
      <c r="O60" s="1102"/>
      <c r="P60" s="1103"/>
      <c r="Q60" s="1104"/>
      <c r="R60" s="1087"/>
      <c r="S60" s="1087"/>
      <c r="T60" s="1087"/>
      <c r="U60" s="1087"/>
      <c r="V60" s="1087"/>
      <c r="W60" s="1087"/>
      <c r="X60" s="1087"/>
      <c r="Y60" s="1087"/>
      <c r="Z60" s="1087"/>
      <c r="AA60" s="1087"/>
      <c r="AB60" s="1087"/>
      <c r="AC60" s="1087"/>
      <c r="AD60" s="1087"/>
      <c r="AE60" s="1105"/>
      <c r="AF60" s="1083"/>
      <c r="AG60" s="1084"/>
      <c r="AH60" s="1084"/>
      <c r="AI60" s="1084"/>
      <c r="AJ60" s="1085"/>
      <c r="AK60" s="1086"/>
      <c r="AL60" s="1087"/>
      <c r="AM60" s="1087"/>
      <c r="AN60" s="1087"/>
      <c r="AO60" s="1087"/>
      <c r="AP60" s="1087"/>
      <c r="AQ60" s="1087"/>
      <c r="AR60" s="1087"/>
      <c r="AS60" s="1087"/>
      <c r="AT60" s="1087"/>
      <c r="AU60" s="1087"/>
      <c r="AV60" s="1087"/>
      <c r="AW60" s="1087"/>
      <c r="AX60" s="1087"/>
      <c r="AY60" s="1087"/>
      <c r="AZ60" s="1088"/>
      <c r="BA60" s="1088"/>
      <c r="BB60" s="1088"/>
      <c r="BC60" s="1088"/>
      <c r="BD60" s="1088"/>
      <c r="BE60" s="1096"/>
      <c r="BF60" s="1096"/>
      <c r="BG60" s="1096"/>
      <c r="BH60" s="1096"/>
      <c r="BI60" s="1097"/>
      <c r="BJ60" s="254"/>
      <c r="BK60" s="254"/>
      <c r="BL60" s="254"/>
      <c r="BM60" s="254"/>
      <c r="BN60" s="254"/>
      <c r="BO60" s="266"/>
      <c r="BP60" s="266"/>
      <c r="BQ60" s="263">
        <v>54</v>
      </c>
      <c r="BR60" s="264"/>
      <c r="BS60" s="1078"/>
      <c r="BT60" s="1079"/>
      <c r="BU60" s="1079"/>
      <c r="BV60" s="1079"/>
      <c r="BW60" s="1079"/>
      <c r="BX60" s="1079"/>
      <c r="BY60" s="1079"/>
      <c r="BZ60" s="1079"/>
      <c r="CA60" s="1079"/>
      <c r="CB60" s="1079"/>
      <c r="CC60" s="1079"/>
      <c r="CD60" s="1079"/>
      <c r="CE60" s="1079"/>
      <c r="CF60" s="1079"/>
      <c r="CG60" s="1080"/>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48"/>
    </row>
    <row r="61" spans="1:131" s="249" customFormat="1" ht="26.25" customHeight="1" thickBot="1" x14ac:dyDescent="0.25">
      <c r="A61" s="262">
        <v>34</v>
      </c>
      <c r="B61" s="1101"/>
      <c r="C61" s="1102"/>
      <c r="D61" s="1102"/>
      <c r="E61" s="1102"/>
      <c r="F61" s="1102"/>
      <c r="G61" s="1102"/>
      <c r="H61" s="1102"/>
      <c r="I61" s="1102"/>
      <c r="J61" s="1102"/>
      <c r="K61" s="1102"/>
      <c r="L61" s="1102"/>
      <c r="M61" s="1102"/>
      <c r="N61" s="1102"/>
      <c r="O61" s="1102"/>
      <c r="P61" s="1103"/>
      <c r="Q61" s="1104"/>
      <c r="R61" s="1087"/>
      <c r="S61" s="1087"/>
      <c r="T61" s="1087"/>
      <c r="U61" s="1087"/>
      <c r="V61" s="1087"/>
      <c r="W61" s="1087"/>
      <c r="X61" s="1087"/>
      <c r="Y61" s="1087"/>
      <c r="Z61" s="1087"/>
      <c r="AA61" s="1087"/>
      <c r="AB61" s="1087"/>
      <c r="AC61" s="1087"/>
      <c r="AD61" s="1087"/>
      <c r="AE61" s="1105"/>
      <c r="AF61" s="1083"/>
      <c r="AG61" s="1084"/>
      <c r="AH61" s="1084"/>
      <c r="AI61" s="1084"/>
      <c r="AJ61" s="1085"/>
      <c r="AK61" s="1086"/>
      <c r="AL61" s="1087"/>
      <c r="AM61" s="1087"/>
      <c r="AN61" s="1087"/>
      <c r="AO61" s="1087"/>
      <c r="AP61" s="1087"/>
      <c r="AQ61" s="1087"/>
      <c r="AR61" s="1087"/>
      <c r="AS61" s="1087"/>
      <c r="AT61" s="1087"/>
      <c r="AU61" s="1087"/>
      <c r="AV61" s="1087"/>
      <c r="AW61" s="1087"/>
      <c r="AX61" s="1087"/>
      <c r="AY61" s="1087"/>
      <c r="AZ61" s="1088"/>
      <c r="BA61" s="1088"/>
      <c r="BB61" s="1088"/>
      <c r="BC61" s="1088"/>
      <c r="BD61" s="1088"/>
      <c r="BE61" s="1096"/>
      <c r="BF61" s="1096"/>
      <c r="BG61" s="1096"/>
      <c r="BH61" s="1096"/>
      <c r="BI61" s="1097"/>
      <c r="BJ61" s="254"/>
      <c r="BK61" s="254"/>
      <c r="BL61" s="254"/>
      <c r="BM61" s="254"/>
      <c r="BN61" s="254"/>
      <c r="BO61" s="266"/>
      <c r="BP61" s="266"/>
      <c r="BQ61" s="263">
        <v>55</v>
      </c>
      <c r="BR61" s="264"/>
      <c r="BS61" s="1078"/>
      <c r="BT61" s="1079"/>
      <c r="BU61" s="1079"/>
      <c r="BV61" s="1079"/>
      <c r="BW61" s="1079"/>
      <c r="BX61" s="1079"/>
      <c r="BY61" s="1079"/>
      <c r="BZ61" s="1079"/>
      <c r="CA61" s="1079"/>
      <c r="CB61" s="1079"/>
      <c r="CC61" s="1079"/>
      <c r="CD61" s="1079"/>
      <c r="CE61" s="1079"/>
      <c r="CF61" s="1079"/>
      <c r="CG61" s="1080"/>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48"/>
    </row>
    <row r="62" spans="1:131" s="249" customFormat="1" ht="26.25" customHeight="1" x14ac:dyDescent="0.2">
      <c r="A62" s="262">
        <v>35</v>
      </c>
      <c r="B62" s="1101"/>
      <c r="C62" s="1102"/>
      <c r="D62" s="1102"/>
      <c r="E62" s="1102"/>
      <c r="F62" s="1102"/>
      <c r="G62" s="1102"/>
      <c r="H62" s="1102"/>
      <c r="I62" s="1102"/>
      <c r="J62" s="1102"/>
      <c r="K62" s="1102"/>
      <c r="L62" s="1102"/>
      <c r="M62" s="1102"/>
      <c r="N62" s="1102"/>
      <c r="O62" s="1102"/>
      <c r="P62" s="1103"/>
      <c r="Q62" s="1104"/>
      <c r="R62" s="1087"/>
      <c r="S62" s="1087"/>
      <c r="T62" s="1087"/>
      <c r="U62" s="1087"/>
      <c r="V62" s="1087"/>
      <c r="W62" s="1087"/>
      <c r="X62" s="1087"/>
      <c r="Y62" s="1087"/>
      <c r="Z62" s="1087"/>
      <c r="AA62" s="1087"/>
      <c r="AB62" s="1087"/>
      <c r="AC62" s="1087"/>
      <c r="AD62" s="1087"/>
      <c r="AE62" s="1105"/>
      <c r="AF62" s="1083"/>
      <c r="AG62" s="1084"/>
      <c r="AH62" s="1084"/>
      <c r="AI62" s="1084"/>
      <c r="AJ62" s="1085"/>
      <c r="AK62" s="1086"/>
      <c r="AL62" s="1087"/>
      <c r="AM62" s="1087"/>
      <c r="AN62" s="1087"/>
      <c r="AO62" s="1087"/>
      <c r="AP62" s="1087"/>
      <c r="AQ62" s="1087"/>
      <c r="AR62" s="1087"/>
      <c r="AS62" s="1087"/>
      <c r="AT62" s="1087"/>
      <c r="AU62" s="1087"/>
      <c r="AV62" s="1087"/>
      <c r="AW62" s="1087"/>
      <c r="AX62" s="1087"/>
      <c r="AY62" s="1087"/>
      <c r="AZ62" s="1088"/>
      <c r="BA62" s="1088"/>
      <c r="BB62" s="1088"/>
      <c r="BC62" s="1088"/>
      <c r="BD62" s="1088"/>
      <c r="BE62" s="1096"/>
      <c r="BF62" s="1096"/>
      <c r="BG62" s="1096"/>
      <c r="BH62" s="1096"/>
      <c r="BI62" s="1097"/>
      <c r="BJ62" s="1098" t="s">
        <v>405</v>
      </c>
      <c r="BK62" s="1099"/>
      <c r="BL62" s="1099"/>
      <c r="BM62" s="1099"/>
      <c r="BN62" s="1100"/>
      <c r="BO62" s="266"/>
      <c r="BP62" s="266"/>
      <c r="BQ62" s="263">
        <v>56</v>
      </c>
      <c r="BR62" s="264"/>
      <c r="BS62" s="1078"/>
      <c r="BT62" s="1079"/>
      <c r="BU62" s="1079"/>
      <c r="BV62" s="1079"/>
      <c r="BW62" s="1079"/>
      <c r="BX62" s="1079"/>
      <c r="BY62" s="1079"/>
      <c r="BZ62" s="1079"/>
      <c r="CA62" s="1079"/>
      <c r="CB62" s="1079"/>
      <c r="CC62" s="1079"/>
      <c r="CD62" s="1079"/>
      <c r="CE62" s="1079"/>
      <c r="CF62" s="1079"/>
      <c r="CG62" s="1080"/>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48"/>
    </row>
    <row r="63" spans="1:131" s="249" customFormat="1" ht="26.25" customHeight="1" thickBot="1" x14ac:dyDescent="0.25">
      <c r="A63" s="265" t="s">
        <v>390</v>
      </c>
      <c r="B63" s="1002" t="s">
        <v>406</v>
      </c>
      <c r="C63" s="1003"/>
      <c r="D63" s="1003"/>
      <c r="E63" s="1003"/>
      <c r="F63" s="1003"/>
      <c r="G63" s="1003"/>
      <c r="H63" s="1003"/>
      <c r="I63" s="1003"/>
      <c r="J63" s="1003"/>
      <c r="K63" s="1003"/>
      <c r="L63" s="1003"/>
      <c r="M63" s="1003"/>
      <c r="N63" s="1003"/>
      <c r="O63" s="1003"/>
      <c r="P63" s="1004"/>
      <c r="Q63" s="1020"/>
      <c r="R63" s="1021"/>
      <c r="S63" s="1021"/>
      <c r="T63" s="1021"/>
      <c r="U63" s="1021"/>
      <c r="V63" s="1021"/>
      <c r="W63" s="1021"/>
      <c r="X63" s="1021"/>
      <c r="Y63" s="1021"/>
      <c r="Z63" s="1021"/>
      <c r="AA63" s="1021"/>
      <c r="AB63" s="1021"/>
      <c r="AC63" s="1021"/>
      <c r="AD63" s="1021"/>
      <c r="AE63" s="1092"/>
      <c r="AF63" s="1093">
        <v>2883</v>
      </c>
      <c r="AG63" s="1017"/>
      <c r="AH63" s="1017"/>
      <c r="AI63" s="1017"/>
      <c r="AJ63" s="1094"/>
      <c r="AK63" s="1095"/>
      <c r="AL63" s="1021"/>
      <c r="AM63" s="1021"/>
      <c r="AN63" s="1021"/>
      <c r="AO63" s="1021"/>
      <c r="AP63" s="1017" t="s">
        <v>581</v>
      </c>
      <c r="AQ63" s="1017"/>
      <c r="AR63" s="1017"/>
      <c r="AS63" s="1017"/>
      <c r="AT63" s="1017"/>
      <c r="AU63" s="1017" t="s">
        <v>581</v>
      </c>
      <c r="AV63" s="1017"/>
      <c r="AW63" s="1017"/>
      <c r="AX63" s="1017"/>
      <c r="AY63" s="1017"/>
      <c r="AZ63" s="1089"/>
      <c r="BA63" s="1089"/>
      <c r="BB63" s="1089"/>
      <c r="BC63" s="1089"/>
      <c r="BD63" s="1089"/>
      <c r="BE63" s="1018"/>
      <c r="BF63" s="1018"/>
      <c r="BG63" s="1018"/>
      <c r="BH63" s="1018"/>
      <c r="BI63" s="1019"/>
      <c r="BJ63" s="1090" t="s">
        <v>135</v>
      </c>
      <c r="BK63" s="1009"/>
      <c r="BL63" s="1009"/>
      <c r="BM63" s="1009"/>
      <c r="BN63" s="1091"/>
      <c r="BO63" s="266"/>
      <c r="BP63" s="266"/>
      <c r="BQ63" s="263">
        <v>57</v>
      </c>
      <c r="BR63" s="264"/>
      <c r="BS63" s="1078"/>
      <c r="BT63" s="1079"/>
      <c r="BU63" s="1079"/>
      <c r="BV63" s="1079"/>
      <c r="BW63" s="1079"/>
      <c r="BX63" s="1079"/>
      <c r="BY63" s="1079"/>
      <c r="BZ63" s="1079"/>
      <c r="CA63" s="1079"/>
      <c r="CB63" s="1079"/>
      <c r="CC63" s="1079"/>
      <c r="CD63" s="1079"/>
      <c r="CE63" s="1079"/>
      <c r="CF63" s="1079"/>
      <c r="CG63" s="1080"/>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48"/>
    </row>
    <row r="64" spans="1:131" s="249"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8"/>
      <c r="BT64" s="1079"/>
      <c r="BU64" s="1079"/>
      <c r="BV64" s="1079"/>
      <c r="BW64" s="1079"/>
      <c r="BX64" s="1079"/>
      <c r="BY64" s="1079"/>
      <c r="BZ64" s="1079"/>
      <c r="CA64" s="1079"/>
      <c r="CB64" s="1079"/>
      <c r="CC64" s="1079"/>
      <c r="CD64" s="1079"/>
      <c r="CE64" s="1079"/>
      <c r="CF64" s="1079"/>
      <c r="CG64" s="1080"/>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48"/>
    </row>
    <row r="65" spans="1:131" s="249" customFormat="1" ht="26.25" customHeight="1" thickBot="1" x14ac:dyDescent="0.25">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6"/>
      <c r="BF65" s="266"/>
      <c r="BG65" s="266"/>
      <c r="BH65" s="266"/>
      <c r="BI65" s="266"/>
      <c r="BJ65" s="266"/>
      <c r="BK65" s="266"/>
      <c r="BL65" s="266"/>
      <c r="BM65" s="266"/>
      <c r="BN65" s="266"/>
      <c r="BO65" s="266"/>
      <c r="BP65" s="266"/>
      <c r="BQ65" s="263">
        <v>59</v>
      </c>
      <c r="BR65" s="264"/>
      <c r="BS65" s="1078"/>
      <c r="BT65" s="1079"/>
      <c r="BU65" s="1079"/>
      <c r="BV65" s="1079"/>
      <c r="BW65" s="1079"/>
      <c r="BX65" s="1079"/>
      <c r="BY65" s="1079"/>
      <c r="BZ65" s="1079"/>
      <c r="CA65" s="1079"/>
      <c r="CB65" s="1079"/>
      <c r="CC65" s="1079"/>
      <c r="CD65" s="1079"/>
      <c r="CE65" s="1079"/>
      <c r="CF65" s="1079"/>
      <c r="CG65" s="1080"/>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48"/>
    </row>
    <row r="66" spans="1:131" s="249" customFormat="1" ht="26.25" customHeight="1" x14ac:dyDescent="0.2">
      <c r="A66" s="1059" t="s">
        <v>408</v>
      </c>
      <c r="B66" s="1060"/>
      <c r="C66" s="1060"/>
      <c r="D66" s="1060"/>
      <c r="E66" s="1060"/>
      <c r="F66" s="1060"/>
      <c r="G66" s="1060"/>
      <c r="H66" s="1060"/>
      <c r="I66" s="1060"/>
      <c r="J66" s="1060"/>
      <c r="K66" s="1060"/>
      <c r="L66" s="1060"/>
      <c r="M66" s="1060"/>
      <c r="N66" s="1060"/>
      <c r="O66" s="1060"/>
      <c r="P66" s="1061"/>
      <c r="Q66" s="1065" t="s">
        <v>394</v>
      </c>
      <c r="R66" s="1066"/>
      <c r="S66" s="1066"/>
      <c r="T66" s="1066"/>
      <c r="U66" s="1067"/>
      <c r="V66" s="1065" t="s">
        <v>395</v>
      </c>
      <c r="W66" s="1066"/>
      <c r="X66" s="1066"/>
      <c r="Y66" s="1066"/>
      <c r="Z66" s="1067"/>
      <c r="AA66" s="1065" t="s">
        <v>396</v>
      </c>
      <c r="AB66" s="1066"/>
      <c r="AC66" s="1066"/>
      <c r="AD66" s="1066"/>
      <c r="AE66" s="1067"/>
      <c r="AF66" s="1071" t="s">
        <v>397</v>
      </c>
      <c r="AG66" s="1072"/>
      <c r="AH66" s="1072"/>
      <c r="AI66" s="1072"/>
      <c r="AJ66" s="1073"/>
      <c r="AK66" s="1065" t="s">
        <v>398</v>
      </c>
      <c r="AL66" s="1060"/>
      <c r="AM66" s="1060"/>
      <c r="AN66" s="1060"/>
      <c r="AO66" s="1061"/>
      <c r="AP66" s="1065" t="s">
        <v>399</v>
      </c>
      <c r="AQ66" s="1066"/>
      <c r="AR66" s="1066"/>
      <c r="AS66" s="1066"/>
      <c r="AT66" s="1067"/>
      <c r="AU66" s="1065" t="s">
        <v>409</v>
      </c>
      <c r="AV66" s="1066"/>
      <c r="AW66" s="1066"/>
      <c r="AX66" s="1066"/>
      <c r="AY66" s="1067"/>
      <c r="AZ66" s="1065" t="s">
        <v>378</v>
      </c>
      <c r="BA66" s="1066"/>
      <c r="BB66" s="1066"/>
      <c r="BC66" s="1066"/>
      <c r="BD66" s="1081"/>
      <c r="BE66" s="266"/>
      <c r="BF66" s="266"/>
      <c r="BG66" s="266"/>
      <c r="BH66" s="266"/>
      <c r="BI66" s="266"/>
      <c r="BJ66" s="266"/>
      <c r="BK66" s="266"/>
      <c r="BL66" s="266"/>
      <c r="BM66" s="266"/>
      <c r="BN66" s="266"/>
      <c r="BO66" s="266"/>
      <c r="BP66" s="266"/>
      <c r="BQ66" s="263">
        <v>60</v>
      </c>
      <c r="BR66" s="268"/>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9"/>
      <c r="DW66" s="1000"/>
      <c r="DX66" s="1000"/>
      <c r="DY66" s="1000"/>
      <c r="DZ66" s="1001"/>
      <c r="EA66" s="248"/>
    </row>
    <row r="67" spans="1:131" s="249" customFormat="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2"/>
      <c r="BE67" s="266"/>
      <c r="BF67" s="266"/>
      <c r="BG67" s="266"/>
      <c r="BH67" s="266"/>
      <c r="BI67" s="266"/>
      <c r="BJ67" s="266"/>
      <c r="BK67" s="266"/>
      <c r="BL67" s="266"/>
      <c r="BM67" s="266"/>
      <c r="BN67" s="266"/>
      <c r="BO67" s="266"/>
      <c r="BP67" s="266"/>
      <c r="BQ67" s="263">
        <v>61</v>
      </c>
      <c r="BR67" s="268"/>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9"/>
      <c r="DW67" s="1000"/>
      <c r="DX67" s="1000"/>
      <c r="DY67" s="1000"/>
      <c r="DZ67" s="1001"/>
      <c r="EA67" s="248"/>
    </row>
    <row r="68" spans="1:131" s="249" customFormat="1" ht="26.25" customHeight="1" thickTop="1" x14ac:dyDescent="0.2">
      <c r="A68" s="260">
        <v>1</v>
      </c>
      <c r="B68" s="1040" t="s">
        <v>562</v>
      </c>
      <c r="C68" s="1041"/>
      <c r="D68" s="1041"/>
      <c r="E68" s="1041"/>
      <c r="F68" s="1041"/>
      <c r="G68" s="1041"/>
      <c r="H68" s="1041"/>
      <c r="I68" s="1041"/>
      <c r="J68" s="1041"/>
      <c r="K68" s="1041"/>
      <c r="L68" s="1041"/>
      <c r="M68" s="1041"/>
      <c r="N68" s="1041"/>
      <c r="O68" s="1041"/>
      <c r="P68" s="1042"/>
      <c r="Q68" s="1052">
        <v>8315</v>
      </c>
      <c r="R68" s="1047"/>
      <c r="S68" s="1047"/>
      <c r="T68" s="1047"/>
      <c r="U68" s="1048"/>
      <c r="V68" s="1046">
        <v>7739</v>
      </c>
      <c r="W68" s="1047"/>
      <c r="X68" s="1047"/>
      <c r="Y68" s="1047"/>
      <c r="Z68" s="1048"/>
      <c r="AA68" s="1046">
        <v>576</v>
      </c>
      <c r="AB68" s="1047"/>
      <c r="AC68" s="1047"/>
      <c r="AD68" s="1047"/>
      <c r="AE68" s="1048"/>
      <c r="AF68" s="1046">
        <v>576</v>
      </c>
      <c r="AG68" s="1047"/>
      <c r="AH68" s="1047"/>
      <c r="AI68" s="1047"/>
      <c r="AJ68" s="1048"/>
      <c r="AK68" s="1046">
        <v>50</v>
      </c>
      <c r="AL68" s="1047"/>
      <c r="AM68" s="1047"/>
      <c r="AN68" s="1047"/>
      <c r="AO68" s="1048"/>
      <c r="AP68" s="1046">
        <v>4023</v>
      </c>
      <c r="AQ68" s="1047"/>
      <c r="AR68" s="1047"/>
      <c r="AS68" s="1047"/>
      <c r="AT68" s="1048"/>
      <c r="AU68" s="1046">
        <v>173</v>
      </c>
      <c r="AV68" s="1047"/>
      <c r="AW68" s="1047"/>
      <c r="AX68" s="1047"/>
      <c r="AY68" s="1048"/>
      <c r="AZ68" s="1049"/>
      <c r="BA68" s="1050"/>
      <c r="BB68" s="1050"/>
      <c r="BC68" s="1050"/>
      <c r="BD68" s="1051"/>
      <c r="BE68" s="266"/>
      <c r="BF68" s="266"/>
      <c r="BG68" s="266"/>
      <c r="BH68" s="266"/>
      <c r="BI68" s="266"/>
      <c r="BJ68" s="266"/>
      <c r="BK68" s="266"/>
      <c r="BL68" s="266"/>
      <c r="BM68" s="266"/>
      <c r="BN68" s="266"/>
      <c r="BO68" s="266"/>
      <c r="BP68" s="266"/>
      <c r="BQ68" s="263">
        <v>62</v>
      </c>
      <c r="BR68" s="268"/>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9"/>
      <c r="DW68" s="1000"/>
      <c r="DX68" s="1000"/>
      <c r="DY68" s="1000"/>
      <c r="DZ68" s="1001"/>
      <c r="EA68" s="248"/>
    </row>
    <row r="69" spans="1:131" s="249" customFormat="1" ht="26.25" customHeight="1" x14ac:dyDescent="0.2">
      <c r="A69" s="262">
        <v>2</v>
      </c>
      <c r="B69" s="1032" t="s">
        <v>563</v>
      </c>
      <c r="C69" s="1033"/>
      <c r="D69" s="1033"/>
      <c r="E69" s="1033"/>
      <c r="F69" s="1033"/>
      <c r="G69" s="1033"/>
      <c r="H69" s="1033"/>
      <c r="I69" s="1033"/>
      <c r="J69" s="1033"/>
      <c r="K69" s="1033"/>
      <c r="L69" s="1033"/>
      <c r="M69" s="1033"/>
      <c r="N69" s="1033"/>
      <c r="O69" s="1033"/>
      <c r="P69" s="1034"/>
      <c r="Q69" s="1036">
        <v>183520</v>
      </c>
      <c r="R69" s="1037"/>
      <c r="S69" s="1037"/>
      <c r="T69" s="1037"/>
      <c r="U69" s="1038"/>
      <c r="V69" s="1039">
        <v>169130</v>
      </c>
      <c r="W69" s="1037"/>
      <c r="X69" s="1037"/>
      <c r="Y69" s="1037"/>
      <c r="Z69" s="1038"/>
      <c r="AA69" s="1039">
        <v>14390</v>
      </c>
      <c r="AB69" s="1037"/>
      <c r="AC69" s="1037"/>
      <c r="AD69" s="1037"/>
      <c r="AE69" s="1038"/>
      <c r="AF69" s="1039">
        <v>43717</v>
      </c>
      <c r="AG69" s="1037"/>
      <c r="AH69" s="1037"/>
      <c r="AI69" s="1037"/>
      <c r="AJ69" s="1038"/>
      <c r="AK69" s="1039" t="s">
        <v>567</v>
      </c>
      <c r="AL69" s="1037"/>
      <c r="AM69" s="1037"/>
      <c r="AN69" s="1037"/>
      <c r="AO69" s="1038"/>
      <c r="AP69" s="1039" t="s">
        <v>567</v>
      </c>
      <c r="AQ69" s="1037"/>
      <c r="AR69" s="1037"/>
      <c r="AS69" s="1037"/>
      <c r="AT69" s="1038"/>
      <c r="AU69" s="1039" t="s">
        <v>567</v>
      </c>
      <c r="AV69" s="1037"/>
      <c r="AW69" s="1037"/>
      <c r="AX69" s="1037"/>
      <c r="AY69" s="1038"/>
      <c r="AZ69" s="1043" t="s">
        <v>568</v>
      </c>
      <c r="BA69" s="1044"/>
      <c r="BB69" s="1044"/>
      <c r="BC69" s="1044"/>
      <c r="BD69" s="1045"/>
      <c r="BE69" s="266"/>
      <c r="BF69" s="266"/>
      <c r="BG69" s="266"/>
      <c r="BH69" s="266"/>
      <c r="BI69" s="266"/>
      <c r="BJ69" s="266"/>
      <c r="BK69" s="266"/>
      <c r="BL69" s="266"/>
      <c r="BM69" s="266"/>
      <c r="BN69" s="266"/>
      <c r="BO69" s="266"/>
      <c r="BP69" s="266"/>
      <c r="BQ69" s="263">
        <v>63</v>
      </c>
      <c r="BR69" s="268"/>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9"/>
      <c r="DW69" s="1000"/>
      <c r="DX69" s="1000"/>
      <c r="DY69" s="1000"/>
      <c r="DZ69" s="1001"/>
      <c r="EA69" s="248"/>
    </row>
    <row r="70" spans="1:131" s="249" customFormat="1" ht="26.25" customHeight="1" x14ac:dyDescent="0.2">
      <c r="A70" s="262">
        <v>3</v>
      </c>
      <c r="B70" s="1032" t="s">
        <v>564</v>
      </c>
      <c r="C70" s="1033"/>
      <c r="D70" s="1033"/>
      <c r="E70" s="1033"/>
      <c r="F70" s="1033"/>
      <c r="G70" s="1033"/>
      <c r="H70" s="1033"/>
      <c r="I70" s="1033"/>
      <c r="J70" s="1033"/>
      <c r="K70" s="1033"/>
      <c r="L70" s="1033"/>
      <c r="M70" s="1033"/>
      <c r="N70" s="1033"/>
      <c r="O70" s="1033"/>
      <c r="P70" s="1034"/>
      <c r="Q70" s="1036">
        <v>92734</v>
      </c>
      <c r="R70" s="1037"/>
      <c r="S70" s="1037"/>
      <c r="T70" s="1037"/>
      <c r="U70" s="1038"/>
      <c r="V70" s="1039">
        <v>86360</v>
      </c>
      <c r="W70" s="1037"/>
      <c r="X70" s="1037"/>
      <c r="Y70" s="1037"/>
      <c r="Z70" s="1038"/>
      <c r="AA70" s="1039">
        <v>6374</v>
      </c>
      <c r="AB70" s="1037"/>
      <c r="AC70" s="1037"/>
      <c r="AD70" s="1037"/>
      <c r="AE70" s="1038"/>
      <c r="AF70" s="1039">
        <v>6374</v>
      </c>
      <c r="AG70" s="1037"/>
      <c r="AH70" s="1037"/>
      <c r="AI70" s="1037"/>
      <c r="AJ70" s="1038"/>
      <c r="AK70" s="1039">
        <v>10959</v>
      </c>
      <c r="AL70" s="1037"/>
      <c r="AM70" s="1037"/>
      <c r="AN70" s="1037"/>
      <c r="AO70" s="1038"/>
      <c r="AP70" s="1029">
        <v>55767</v>
      </c>
      <c r="AQ70" s="1029"/>
      <c r="AR70" s="1029"/>
      <c r="AS70" s="1029"/>
      <c r="AT70" s="1029"/>
      <c r="AU70" s="1029">
        <v>1060</v>
      </c>
      <c r="AV70" s="1029"/>
      <c r="AW70" s="1029"/>
      <c r="AX70" s="1029"/>
      <c r="AY70" s="1029"/>
      <c r="AZ70" s="1030"/>
      <c r="BA70" s="1030"/>
      <c r="BB70" s="1030"/>
      <c r="BC70" s="1030"/>
      <c r="BD70" s="1031"/>
      <c r="BE70" s="266"/>
      <c r="BF70" s="266"/>
      <c r="BG70" s="266"/>
      <c r="BH70" s="266"/>
      <c r="BI70" s="266"/>
      <c r="BJ70" s="266"/>
      <c r="BK70" s="266"/>
      <c r="BL70" s="266"/>
      <c r="BM70" s="266"/>
      <c r="BN70" s="266"/>
      <c r="BO70" s="266"/>
      <c r="BP70" s="266"/>
      <c r="BQ70" s="263">
        <v>64</v>
      </c>
      <c r="BR70" s="268"/>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9"/>
      <c r="DW70" s="1000"/>
      <c r="DX70" s="1000"/>
      <c r="DY70" s="1000"/>
      <c r="DZ70" s="1001"/>
      <c r="EA70" s="248"/>
    </row>
    <row r="71" spans="1:131" s="249" customFormat="1" ht="26.25" customHeight="1" x14ac:dyDescent="0.2">
      <c r="A71" s="262">
        <v>4</v>
      </c>
      <c r="B71" s="1032" t="s">
        <v>565</v>
      </c>
      <c r="C71" s="1033"/>
      <c r="D71" s="1033"/>
      <c r="E71" s="1033"/>
      <c r="F71" s="1033"/>
      <c r="G71" s="1033"/>
      <c r="H71" s="1033"/>
      <c r="I71" s="1033"/>
      <c r="J71" s="1033"/>
      <c r="K71" s="1033"/>
      <c r="L71" s="1033"/>
      <c r="M71" s="1033"/>
      <c r="N71" s="1033"/>
      <c r="O71" s="1033"/>
      <c r="P71" s="1034"/>
      <c r="Q71" s="1036">
        <v>6959</v>
      </c>
      <c r="R71" s="1037"/>
      <c r="S71" s="1037"/>
      <c r="T71" s="1037"/>
      <c r="U71" s="1038"/>
      <c r="V71" s="1039">
        <v>6856</v>
      </c>
      <c r="W71" s="1037"/>
      <c r="X71" s="1037"/>
      <c r="Y71" s="1037"/>
      <c r="Z71" s="1038"/>
      <c r="AA71" s="1039">
        <v>103</v>
      </c>
      <c r="AB71" s="1037"/>
      <c r="AC71" s="1037"/>
      <c r="AD71" s="1037"/>
      <c r="AE71" s="1038"/>
      <c r="AF71" s="1039">
        <v>103</v>
      </c>
      <c r="AG71" s="1037"/>
      <c r="AH71" s="1037"/>
      <c r="AI71" s="1037"/>
      <c r="AJ71" s="1038"/>
      <c r="AK71" s="1039">
        <v>2441</v>
      </c>
      <c r="AL71" s="1037"/>
      <c r="AM71" s="1037"/>
      <c r="AN71" s="1037"/>
      <c r="AO71" s="1038"/>
      <c r="AP71" s="1039" t="s">
        <v>567</v>
      </c>
      <c r="AQ71" s="1037"/>
      <c r="AR71" s="1037"/>
      <c r="AS71" s="1037"/>
      <c r="AT71" s="1038"/>
      <c r="AU71" s="1039" t="s">
        <v>567</v>
      </c>
      <c r="AV71" s="1037"/>
      <c r="AW71" s="1037"/>
      <c r="AX71" s="1037"/>
      <c r="AY71" s="1038"/>
      <c r="AZ71" s="1030"/>
      <c r="BA71" s="1030"/>
      <c r="BB71" s="1030"/>
      <c r="BC71" s="1030"/>
      <c r="BD71" s="1031"/>
      <c r="BE71" s="266"/>
      <c r="BF71" s="266"/>
      <c r="BG71" s="266"/>
      <c r="BH71" s="266"/>
      <c r="BI71" s="266"/>
      <c r="BJ71" s="266"/>
      <c r="BK71" s="266"/>
      <c r="BL71" s="266"/>
      <c r="BM71" s="266"/>
      <c r="BN71" s="266"/>
      <c r="BO71" s="266"/>
      <c r="BP71" s="266"/>
      <c r="BQ71" s="263">
        <v>65</v>
      </c>
      <c r="BR71" s="268"/>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9"/>
      <c r="DW71" s="1000"/>
      <c r="DX71" s="1000"/>
      <c r="DY71" s="1000"/>
      <c r="DZ71" s="1001"/>
      <c r="EA71" s="248"/>
    </row>
    <row r="72" spans="1:131" s="249" customFormat="1" ht="26.25" customHeight="1" x14ac:dyDescent="0.2">
      <c r="A72" s="262">
        <v>5</v>
      </c>
      <c r="B72" s="1032" t="s">
        <v>566</v>
      </c>
      <c r="C72" s="1033"/>
      <c r="D72" s="1033"/>
      <c r="E72" s="1033"/>
      <c r="F72" s="1033"/>
      <c r="G72" s="1033"/>
      <c r="H72" s="1033"/>
      <c r="I72" s="1033"/>
      <c r="J72" s="1033"/>
      <c r="K72" s="1033"/>
      <c r="L72" s="1033"/>
      <c r="M72" s="1033"/>
      <c r="N72" s="1033"/>
      <c r="O72" s="1033"/>
      <c r="P72" s="1034"/>
      <c r="Q72" s="1036">
        <v>1424517</v>
      </c>
      <c r="R72" s="1037"/>
      <c r="S72" s="1037"/>
      <c r="T72" s="1037"/>
      <c r="U72" s="1038"/>
      <c r="V72" s="1039">
        <v>1354325</v>
      </c>
      <c r="W72" s="1037"/>
      <c r="X72" s="1037"/>
      <c r="Y72" s="1037"/>
      <c r="Z72" s="1038"/>
      <c r="AA72" s="1039">
        <v>70191</v>
      </c>
      <c r="AB72" s="1037"/>
      <c r="AC72" s="1037"/>
      <c r="AD72" s="1037"/>
      <c r="AE72" s="1038"/>
      <c r="AF72" s="1039">
        <v>70191</v>
      </c>
      <c r="AG72" s="1037"/>
      <c r="AH72" s="1037"/>
      <c r="AI72" s="1037"/>
      <c r="AJ72" s="1038"/>
      <c r="AK72" s="1039">
        <v>20230</v>
      </c>
      <c r="AL72" s="1037"/>
      <c r="AM72" s="1037"/>
      <c r="AN72" s="1037"/>
      <c r="AO72" s="1038"/>
      <c r="AP72" s="1039" t="s">
        <v>567</v>
      </c>
      <c r="AQ72" s="1037"/>
      <c r="AR72" s="1037"/>
      <c r="AS72" s="1037"/>
      <c r="AT72" s="1038"/>
      <c r="AU72" s="1039" t="s">
        <v>567</v>
      </c>
      <c r="AV72" s="1037"/>
      <c r="AW72" s="1037"/>
      <c r="AX72" s="1037"/>
      <c r="AY72" s="1038"/>
      <c r="AZ72" s="1030"/>
      <c r="BA72" s="1030"/>
      <c r="BB72" s="1030"/>
      <c r="BC72" s="1030"/>
      <c r="BD72" s="1031"/>
      <c r="BE72" s="266"/>
      <c r="BF72" s="266"/>
      <c r="BG72" s="266"/>
      <c r="BH72" s="266"/>
      <c r="BI72" s="266"/>
      <c r="BJ72" s="266"/>
      <c r="BK72" s="266"/>
      <c r="BL72" s="266"/>
      <c r="BM72" s="266"/>
      <c r="BN72" s="266"/>
      <c r="BO72" s="266"/>
      <c r="BP72" s="266"/>
      <c r="BQ72" s="263">
        <v>66</v>
      </c>
      <c r="BR72" s="268"/>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9"/>
      <c r="DW72" s="1000"/>
      <c r="DX72" s="1000"/>
      <c r="DY72" s="1000"/>
      <c r="DZ72" s="1001"/>
      <c r="EA72" s="248"/>
    </row>
    <row r="73" spans="1:131" s="249" customFormat="1" ht="26.25" customHeight="1" x14ac:dyDescent="0.2">
      <c r="A73" s="262">
        <v>6</v>
      </c>
      <c r="B73" s="1032"/>
      <c r="C73" s="1033"/>
      <c r="D73" s="1033"/>
      <c r="E73" s="1033"/>
      <c r="F73" s="1033"/>
      <c r="G73" s="1033"/>
      <c r="H73" s="1033"/>
      <c r="I73" s="1033"/>
      <c r="J73" s="1033"/>
      <c r="K73" s="1033"/>
      <c r="L73" s="1033"/>
      <c r="M73" s="1033"/>
      <c r="N73" s="1033"/>
      <c r="O73" s="1033"/>
      <c r="P73" s="1034"/>
      <c r="Q73" s="1035"/>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c r="AY73" s="1029"/>
      <c r="AZ73" s="1030"/>
      <c r="BA73" s="1030"/>
      <c r="BB73" s="1030"/>
      <c r="BC73" s="1030"/>
      <c r="BD73" s="1031"/>
      <c r="BE73" s="266"/>
      <c r="BF73" s="266"/>
      <c r="BG73" s="266"/>
      <c r="BH73" s="266"/>
      <c r="BI73" s="266"/>
      <c r="BJ73" s="266"/>
      <c r="BK73" s="266"/>
      <c r="BL73" s="266"/>
      <c r="BM73" s="266"/>
      <c r="BN73" s="266"/>
      <c r="BO73" s="266"/>
      <c r="BP73" s="266"/>
      <c r="BQ73" s="263">
        <v>67</v>
      </c>
      <c r="BR73" s="268"/>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9"/>
      <c r="DW73" s="1000"/>
      <c r="DX73" s="1000"/>
      <c r="DY73" s="1000"/>
      <c r="DZ73" s="1001"/>
      <c r="EA73" s="248"/>
    </row>
    <row r="74" spans="1:131" s="249" customFormat="1" ht="26.25" customHeight="1" x14ac:dyDescent="0.2">
      <c r="A74" s="262">
        <v>7</v>
      </c>
      <c r="B74" s="1032"/>
      <c r="C74" s="1033"/>
      <c r="D74" s="1033"/>
      <c r="E74" s="1033"/>
      <c r="F74" s="1033"/>
      <c r="G74" s="1033"/>
      <c r="H74" s="1033"/>
      <c r="I74" s="1033"/>
      <c r="J74" s="1033"/>
      <c r="K74" s="1033"/>
      <c r="L74" s="1033"/>
      <c r="M74" s="1033"/>
      <c r="N74" s="1033"/>
      <c r="O74" s="1033"/>
      <c r="P74" s="1034"/>
      <c r="Q74" s="1035"/>
      <c r="R74" s="1029"/>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029"/>
      <c r="AR74" s="1029"/>
      <c r="AS74" s="1029"/>
      <c r="AT74" s="1029"/>
      <c r="AU74" s="1029"/>
      <c r="AV74" s="1029"/>
      <c r="AW74" s="1029"/>
      <c r="AX74" s="1029"/>
      <c r="AY74" s="1029"/>
      <c r="AZ74" s="1030"/>
      <c r="BA74" s="1030"/>
      <c r="BB74" s="1030"/>
      <c r="BC74" s="1030"/>
      <c r="BD74" s="1031"/>
      <c r="BE74" s="266"/>
      <c r="BF74" s="266"/>
      <c r="BG74" s="266"/>
      <c r="BH74" s="266"/>
      <c r="BI74" s="266"/>
      <c r="BJ74" s="266"/>
      <c r="BK74" s="266"/>
      <c r="BL74" s="266"/>
      <c r="BM74" s="266"/>
      <c r="BN74" s="266"/>
      <c r="BO74" s="266"/>
      <c r="BP74" s="266"/>
      <c r="BQ74" s="263">
        <v>68</v>
      </c>
      <c r="BR74" s="268"/>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9"/>
      <c r="DW74" s="1000"/>
      <c r="DX74" s="1000"/>
      <c r="DY74" s="1000"/>
      <c r="DZ74" s="1001"/>
      <c r="EA74" s="248"/>
    </row>
    <row r="75" spans="1:131" s="249" customFormat="1" ht="26.25" customHeight="1" x14ac:dyDescent="0.2">
      <c r="A75" s="262">
        <v>8</v>
      </c>
      <c r="B75" s="1032"/>
      <c r="C75" s="1033"/>
      <c r="D75" s="1033"/>
      <c r="E75" s="1033"/>
      <c r="F75" s="1033"/>
      <c r="G75" s="1033"/>
      <c r="H75" s="1033"/>
      <c r="I75" s="1033"/>
      <c r="J75" s="1033"/>
      <c r="K75" s="1033"/>
      <c r="L75" s="1033"/>
      <c r="M75" s="1033"/>
      <c r="N75" s="1033"/>
      <c r="O75" s="1033"/>
      <c r="P75" s="1034"/>
      <c r="Q75" s="1036"/>
      <c r="R75" s="1037"/>
      <c r="S75" s="1037"/>
      <c r="T75" s="1037"/>
      <c r="U75" s="1038"/>
      <c r="V75" s="1039"/>
      <c r="W75" s="1037"/>
      <c r="X75" s="1037"/>
      <c r="Y75" s="1037"/>
      <c r="Z75" s="1038"/>
      <c r="AA75" s="1039"/>
      <c r="AB75" s="1037"/>
      <c r="AC75" s="1037"/>
      <c r="AD75" s="1037"/>
      <c r="AE75" s="1038"/>
      <c r="AF75" s="1039"/>
      <c r="AG75" s="1037"/>
      <c r="AH75" s="1037"/>
      <c r="AI75" s="1037"/>
      <c r="AJ75" s="1038"/>
      <c r="AK75" s="1039"/>
      <c r="AL75" s="1037"/>
      <c r="AM75" s="1037"/>
      <c r="AN75" s="1037"/>
      <c r="AO75" s="1038"/>
      <c r="AP75" s="1039"/>
      <c r="AQ75" s="1037"/>
      <c r="AR75" s="1037"/>
      <c r="AS75" s="1037"/>
      <c r="AT75" s="1038"/>
      <c r="AU75" s="1039"/>
      <c r="AV75" s="1037"/>
      <c r="AW75" s="1037"/>
      <c r="AX75" s="1037"/>
      <c r="AY75" s="1038"/>
      <c r="AZ75" s="1030"/>
      <c r="BA75" s="1030"/>
      <c r="BB75" s="1030"/>
      <c r="BC75" s="1030"/>
      <c r="BD75" s="1031"/>
      <c r="BE75" s="266"/>
      <c r="BF75" s="266"/>
      <c r="BG75" s="266"/>
      <c r="BH75" s="266"/>
      <c r="BI75" s="266"/>
      <c r="BJ75" s="266"/>
      <c r="BK75" s="266"/>
      <c r="BL75" s="266"/>
      <c r="BM75" s="266"/>
      <c r="BN75" s="266"/>
      <c r="BO75" s="266"/>
      <c r="BP75" s="266"/>
      <c r="BQ75" s="263">
        <v>69</v>
      </c>
      <c r="BR75" s="268"/>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9"/>
      <c r="DW75" s="1000"/>
      <c r="DX75" s="1000"/>
      <c r="DY75" s="1000"/>
      <c r="DZ75" s="1001"/>
      <c r="EA75" s="248"/>
    </row>
    <row r="76" spans="1:131" s="249" customFormat="1" ht="26.25" customHeight="1" x14ac:dyDescent="0.2">
      <c r="A76" s="262">
        <v>9</v>
      </c>
      <c r="B76" s="1032"/>
      <c r="C76" s="1033"/>
      <c r="D76" s="1033"/>
      <c r="E76" s="1033"/>
      <c r="F76" s="1033"/>
      <c r="G76" s="1033"/>
      <c r="H76" s="1033"/>
      <c r="I76" s="1033"/>
      <c r="J76" s="1033"/>
      <c r="K76" s="1033"/>
      <c r="L76" s="1033"/>
      <c r="M76" s="1033"/>
      <c r="N76" s="1033"/>
      <c r="O76" s="1033"/>
      <c r="P76" s="1034"/>
      <c r="Q76" s="1036"/>
      <c r="R76" s="1037"/>
      <c r="S76" s="1037"/>
      <c r="T76" s="1037"/>
      <c r="U76" s="1038"/>
      <c r="V76" s="1039"/>
      <c r="W76" s="1037"/>
      <c r="X76" s="1037"/>
      <c r="Y76" s="1037"/>
      <c r="Z76" s="1038"/>
      <c r="AA76" s="1039"/>
      <c r="AB76" s="1037"/>
      <c r="AC76" s="1037"/>
      <c r="AD76" s="1037"/>
      <c r="AE76" s="1038"/>
      <c r="AF76" s="1039"/>
      <c r="AG76" s="1037"/>
      <c r="AH76" s="1037"/>
      <c r="AI76" s="1037"/>
      <c r="AJ76" s="1038"/>
      <c r="AK76" s="1039"/>
      <c r="AL76" s="1037"/>
      <c r="AM76" s="1037"/>
      <c r="AN76" s="1037"/>
      <c r="AO76" s="1038"/>
      <c r="AP76" s="1039"/>
      <c r="AQ76" s="1037"/>
      <c r="AR76" s="1037"/>
      <c r="AS76" s="1037"/>
      <c r="AT76" s="1038"/>
      <c r="AU76" s="1039"/>
      <c r="AV76" s="1037"/>
      <c r="AW76" s="1037"/>
      <c r="AX76" s="1037"/>
      <c r="AY76" s="1038"/>
      <c r="AZ76" s="1030"/>
      <c r="BA76" s="1030"/>
      <c r="BB76" s="1030"/>
      <c r="BC76" s="1030"/>
      <c r="BD76" s="1031"/>
      <c r="BE76" s="266"/>
      <c r="BF76" s="266"/>
      <c r="BG76" s="266"/>
      <c r="BH76" s="266"/>
      <c r="BI76" s="266"/>
      <c r="BJ76" s="266"/>
      <c r="BK76" s="266"/>
      <c r="BL76" s="266"/>
      <c r="BM76" s="266"/>
      <c r="BN76" s="266"/>
      <c r="BO76" s="266"/>
      <c r="BP76" s="266"/>
      <c r="BQ76" s="263">
        <v>70</v>
      </c>
      <c r="BR76" s="268"/>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9"/>
      <c r="DW76" s="1000"/>
      <c r="DX76" s="1000"/>
      <c r="DY76" s="1000"/>
      <c r="DZ76" s="1001"/>
      <c r="EA76" s="248"/>
    </row>
    <row r="77" spans="1:131" s="249" customFormat="1" ht="26.25" customHeight="1" x14ac:dyDescent="0.2">
      <c r="A77" s="262">
        <v>10</v>
      </c>
      <c r="B77" s="1032"/>
      <c r="C77" s="1033"/>
      <c r="D77" s="1033"/>
      <c r="E77" s="1033"/>
      <c r="F77" s="1033"/>
      <c r="G77" s="1033"/>
      <c r="H77" s="1033"/>
      <c r="I77" s="1033"/>
      <c r="J77" s="1033"/>
      <c r="K77" s="1033"/>
      <c r="L77" s="1033"/>
      <c r="M77" s="1033"/>
      <c r="N77" s="1033"/>
      <c r="O77" s="1033"/>
      <c r="P77" s="1034"/>
      <c r="Q77" s="1036"/>
      <c r="R77" s="1037"/>
      <c r="S77" s="1037"/>
      <c r="T77" s="1037"/>
      <c r="U77" s="1038"/>
      <c r="V77" s="1039"/>
      <c r="W77" s="1037"/>
      <c r="X77" s="1037"/>
      <c r="Y77" s="1037"/>
      <c r="Z77" s="1038"/>
      <c r="AA77" s="1039"/>
      <c r="AB77" s="1037"/>
      <c r="AC77" s="1037"/>
      <c r="AD77" s="1037"/>
      <c r="AE77" s="1038"/>
      <c r="AF77" s="1039"/>
      <c r="AG77" s="1037"/>
      <c r="AH77" s="1037"/>
      <c r="AI77" s="1037"/>
      <c r="AJ77" s="1038"/>
      <c r="AK77" s="1039"/>
      <c r="AL77" s="1037"/>
      <c r="AM77" s="1037"/>
      <c r="AN77" s="1037"/>
      <c r="AO77" s="1038"/>
      <c r="AP77" s="1039"/>
      <c r="AQ77" s="1037"/>
      <c r="AR77" s="1037"/>
      <c r="AS77" s="1037"/>
      <c r="AT77" s="1038"/>
      <c r="AU77" s="1039"/>
      <c r="AV77" s="1037"/>
      <c r="AW77" s="1037"/>
      <c r="AX77" s="1037"/>
      <c r="AY77" s="1038"/>
      <c r="AZ77" s="1030"/>
      <c r="BA77" s="1030"/>
      <c r="BB77" s="1030"/>
      <c r="BC77" s="1030"/>
      <c r="BD77" s="1031"/>
      <c r="BE77" s="266"/>
      <c r="BF77" s="266"/>
      <c r="BG77" s="266"/>
      <c r="BH77" s="266"/>
      <c r="BI77" s="266"/>
      <c r="BJ77" s="266"/>
      <c r="BK77" s="266"/>
      <c r="BL77" s="266"/>
      <c r="BM77" s="266"/>
      <c r="BN77" s="266"/>
      <c r="BO77" s="266"/>
      <c r="BP77" s="266"/>
      <c r="BQ77" s="263">
        <v>71</v>
      </c>
      <c r="BR77" s="268"/>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9"/>
      <c r="DW77" s="1000"/>
      <c r="DX77" s="1000"/>
      <c r="DY77" s="1000"/>
      <c r="DZ77" s="1001"/>
      <c r="EA77" s="248"/>
    </row>
    <row r="78" spans="1:131" s="249" customFormat="1" ht="26.25" customHeight="1" x14ac:dyDescent="0.2">
      <c r="A78" s="262">
        <v>11</v>
      </c>
      <c r="B78" s="1032"/>
      <c r="C78" s="1033"/>
      <c r="D78" s="1033"/>
      <c r="E78" s="1033"/>
      <c r="F78" s="1033"/>
      <c r="G78" s="1033"/>
      <c r="H78" s="1033"/>
      <c r="I78" s="1033"/>
      <c r="J78" s="1033"/>
      <c r="K78" s="1033"/>
      <c r="L78" s="1033"/>
      <c r="M78" s="1033"/>
      <c r="N78" s="1033"/>
      <c r="O78" s="1033"/>
      <c r="P78" s="1034"/>
      <c r="Q78" s="1035"/>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29"/>
      <c r="AT78" s="1029"/>
      <c r="AU78" s="1029"/>
      <c r="AV78" s="1029"/>
      <c r="AW78" s="1029"/>
      <c r="AX78" s="1029"/>
      <c r="AY78" s="1029"/>
      <c r="AZ78" s="1030"/>
      <c r="BA78" s="1030"/>
      <c r="BB78" s="1030"/>
      <c r="BC78" s="1030"/>
      <c r="BD78" s="1031"/>
      <c r="BE78" s="266"/>
      <c r="BF78" s="266"/>
      <c r="BG78" s="266"/>
      <c r="BH78" s="266"/>
      <c r="BI78" s="266"/>
      <c r="BJ78" s="269"/>
      <c r="BK78" s="269"/>
      <c r="BL78" s="269"/>
      <c r="BM78" s="269"/>
      <c r="BN78" s="269"/>
      <c r="BO78" s="266"/>
      <c r="BP78" s="266"/>
      <c r="BQ78" s="263">
        <v>72</v>
      </c>
      <c r="BR78" s="268"/>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9"/>
      <c r="DW78" s="1000"/>
      <c r="DX78" s="1000"/>
      <c r="DY78" s="1000"/>
      <c r="DZ78" s="1001"/>
      <c r="EA78" s="248"/>
    </row>
    <row r="79" spans="1:131" s="249" customFormat="1" ht="26.25" customHeight="1" x14ac:dyDescent="0.2">
      <c r="A79" s="262">
        <v>12</v>
      </c>
      <c r="B79" s="1032"/>
      <c r="C79" s="1033"/>
      <c r="D79" s="1033"/>
      <c r="E79" s="1033"/>
      <c r="F79" s="1033"/>
      <c r="G79" s="1033"/>
      <c r="H79" s="1033"/>
      <c r="I79" s="1033"/>
      <c r="J79" s="1033"/>
      <c r="K79" s="1033"/>
      <c r="L79" s="1033"/>
      <c r="M79" s="1033"/>
      <c r="N79" s="1033"/>
      <c r="O79" s="1033"/>
      <c r="P79" s="1034"/>
      <c r="Q79" s="1035"/>
      <c r="R79" s="1029"/>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c r="AQ79" s="1029"/>
      <c r="AR79" s="1029"/>
      <c r="AS79" s="1029"/>
      <c r="AT79" s="1029"/>
      <c r="AU79" s="1029"/>
      <c r="AV79" s="1029"/>
      <c r="AW79" s="1029"/>
      <c r="AX79" s="1029"/>
      <c r="AY79" s="1029"/>
      <c r="AZ79" s="1030"/>
      <c r="BA79" s="1030"/>
      <c r="BB79" s="1030"/>
      <c r="BC79" s="1030"/>
      <c r="BD79" s="1031"/>
      <c r="BE79" s="266"/>
      <c r="BF79" s="266"/>
      <c r="BG79" s="266"/>
      <c r="BH79" s="266"/>
      <c r="BI79" s="266"/>
      <c r="BJ79" s="269"/>
      <c r="BK79" s="269"/>
      <c r="BL79" s="269"/>
      <c r="BM79" s="269"/>
      <c r="BN79" s="269"/>
      <c r="BO79" s="266"/>
      <c r="BP79" s="266"/>
      <c r="BQ79" s="263">
        <v>73</v>
      </c>
      <c r="BR79" s="268"/>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9"/>
      <c r="DW79" s="1000"/>
      <c r="DX79" s="1000"/>
      <c r="DY79" s="1000"/>
      <c r="DZ79" s="1001"/>
      <c r="EA79" s="248"/>
    </row>
    <row r="80" spans="1:131" s="249" customFormat="1" ht="26.25" customHeight="1" x14ac:dyDescent="0.2">
      <c r="A80" s="262">
        <v>13</v>
      </c>
      <c r="B80" s="1032"/>
      <c r="C80" s="1033"/>
      <c r="D80" s="1033"/>
      <c r="E80" s="1033"/>
      <c r="F80" s="1033"/>
      <c r="G80" s="1033"/>
      <c r="H80" s="1033"/>
      <c r="I80" s="1033"/>
      <c r="J80" s="1033"/>
      <c r="K80" s="1033"/>
      <c r="L80" s="1033"/>
      <c r="M80" s="1033"/>
      <c r="N80" s="1033"/>
      <c r="O80" s="1033"/>
      <c r="P80" s="1034"/>
      <c r="Q80" s="1035"/>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c r="AQ80" s="1029"/>
      <c r="AR80" s="1029"/>
      <c r="AS80" s="1029"/>
      <c r="AT80" s="1029"/>
      <c r="AU80" s="1029"/>
      <c r="AV80" s="1029"/>
      <c r="AW80" s="1029"/>
      <c r="AX80" s="1029"/>
      <c r="AY80" s="1029"/>
      <c r="AZ80" s="1030"/>
      <c r="BA80" s="1030"/>
      <c r="BB80" s="1030"/>
      <c r="BC80" s="1030"/>
      <c r="BD80" s="1031"/>
      <c r="BE80" s="266"/>
      <c r="BF80" s="266"/>
      <c r="BG80" s="266"/>
      <c r="BH80" s="266"/>
      <c r="BI80" s="266"/>
      <c r="BJ80" s="266"/>
      <c r="BK80" s="266"/>
      <c r="BL80" s="266"/>
      <c r="BM80" s="266"/>
      <c r="BN80" s="266"/>
      <c r="BO80" s="266"/>
      <c r="BP80" s="266"/>
      <c r="BQ80" s="263">
        <v>74</v>
      </c>
      <c r="BR80" s="268"/>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9"/>
      <c r="DW80" s="1000"/>
      <c r="DX80" s="1000"/>
      <c r="DY80" s="1000"/>
      <c r="DZ80" s="1001"/>
      <c r="EA80" s="248"/>
    </row>
    <row r="81" spans="1:131" s="249" customFormat="1" ht="26.25" customHeight="1" x14ac:dyDescent="0.2">
      <c r="A81" s="262">
        <v>14</v>
      </c>
      <c r="B81" s="1032"/>
      <c r="C81" s="1033"/>
      <c r="D81" s="1033"/>
      <c r="E81" s="1033"/>
      <c r="F81" s="1033"/>
      <c r="G81" s="1033"/>
      <c r="H81" s="1033"/>
      <c r="I81" s="1033"/>
      <c r="J81" s="1033"/>
      <c r="K81" s="1033"/>
      <c r="L81" s="1033"/>
      <c r="M81" s="1033"/>
      <c r="N81" s="1033"/>
      <c r="O81" s="1033"/>
      <c r="P81" s="1034"/>
      <c r="Q81" s="1035"/>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29"/>
      <c r="AZ81" s="1030"/>
      <c r="BA81" s="1030"/>
      <c r="BB81" s="1030"/>
      <c r="BC81" s="1030"/>
      <c r="BD81" s="1031"/>
      <c r="BE81" s="266"/>
      <c r="BF81" s="266"/>
      <c r="BG81" s="266"/>
      <c r="BH81" s="266"/>
      <c r="BI81" s="266"/>
      <c r="BJ81" s="266"/>
      <c r="BK81" s="266"/>
      <c r="BL81" s="266"/>
      <c r="BM81" s="266"/>
      <c r="BN81" s="266"/>
      <c r="BO81" s="266"/>
      <c r="BP81" s="266"/>
      <c r="BQ81" s="263">
        <v>75</v>
      </c>
      <c r="BR81" s="268"/>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9"/>
      <c r="DW81" s="1000"/>
      <c r="DX81" s="1000"/>
      <c r="DY81" s="1000"/>
      <c r="DZ81" s="1001"/>
      <c r="EA81" s="248"/>
    </row>
    <row r="82" spans="1:131" s="249" customFormat="1" ht="26.25" customHeight="1" x14ac:dyDescent="0.2">
      <c r="A82" s="262">
        <v>15</v>
      </c>
      <c r="B82" s="1032"/>
      <c r="C82" s="1033"/>
      <c r="D82" s="1033"/>
      <c r="E82" s="1033"/>
      <c r="F82" s="1033"/>
      <c r="G82" s="1033"/>
      <c r="H82" s="1033"/>
      <c r="I82" s="1033"/>
      <c r="J82" s="1033"/>
      <c r="K82" s="1033"/>
      <c r="L82" s="1033"/>
      <c r="M82" s="1033"/>
      <c r="N82" s="1033"/>
      <c r="O82" s="1033"/>
      <c r="P82" s="1034"/>
      <c r="Q82" s="1035"/>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c r="AT82" s="1029"/>
      <c r="AU82" s="1029"/>
      <c r="AV82" s="1029"/>
      <c r="AW82" s="1029"/>
      <c r="AX82" s="1029"/>
      <c r="AY82" s="1029"/>
      <c r="AZ82" s="1030"/>
      <c r="BA82" s="1030"/>
      <c r="BB82" s="1030"/>
      <c r="BC82" s="1030"/>
      <c r="BD82" s="1031"/>
      <c r="BE82" s="266"/>
      <c r="BF82" s="266"/>
      <c r="BG82" s="266"/>
      <c r="BH82" s="266"/>
      <c r="BI82" s="266"/>
      <c r="BJ82" s="266"/>
      <c r="BK82" s="266"/>
      <c r="BL82" s="266"/>
      <c r="BM82" s="266"/>
      <c r="BN82" s="266"/>
      <c r="BO82" s="266"/>
      <c r="BP82" s="266"/>
      <c r="BQ82" s="263">
        <v>76</v>
      </c>
      <c r="BR82" s="268"/>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9"/>
      <c r="DW82" s="1000"/>
      <c r="DX82" s="1000"/>
      <c r="DY82" s="1000"/>
      <c r="DZ82" s="1001"/>
      <c r="EA82" s="248"/>
    </row>
    <row r="83" spans="1:131" s="249" customFormat="1" ht="26.25" customHeight="1" x14ac:dyDescent="0.2">
      <c r="A83" s="262">
        <v>16</v>
      </c>
      <c r="B83" s="1032"/>
      <c r="C83" s="1033"/>
      <c r="D83" s="1033"/>
      <c r="E83" s="1033"/>
      <c r="F83" s="1033"/>
      <c r="G83" s="1033"/>
      <c r="H83" s="1033"/>
      <c r="I83" s="1033"/>
      <c r="J83" s="1033"/>
      <c r="K83" s="1033"/>
      <c r="L83" s="1033"/>
      <c r="M83" s="1033"/>
      <c r="N83" s="1033"/>
      <c r="O83" s="1033"/>
      <c r="P83" s="1034"/>
      <c r="Q83" s="1035"/>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c r="AQ83" s="1029"/>
      <c r="AR83" s="1029"/>
      <c r="AS83" s="1029"/>
      <c r="AT83" s="1029"/>
      <c r="AU83" s="1029"/>
      <c r="AV83" s="1029"/>
      <c r="AW83" s="1029"/>
      <c r="AX83" s="1029"/>
      <c r="AY83" s="1029"/>
      <c r="AZ83" s="1030"/>
      <c r="BA83" s="1030"/>
      <c r="BB83" s="1030"/>
      <c r="BC83" s="1030"/>
      <c r="BD83" s="1031"/>
      <c r="BE83" s="266"/>
      <c r="BF83" s="266"/>
      <c r="BG83" s="266"/>
      <c r="BH83" s="266"/>
      <c r="BI83" s="266"/>
      <c r="BJ83" s="266"/>
      <c r="BK83" s="266"/>
      <c r="BL83" s="266"/>
      <c r="BM83" s="266"/>
      <c r="BN83" s="266"/>
      <c r="BO83" s="266"/>
      <c r="BP83" s="266"/>
      <c r="BQ83" s="263">
        <v>77</v>
      </c>
      <c r="BR83" s="268"/>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9"/>
      <c r="DW83" s="1000"/>
      <c r="DX83" s="1000"/>
      <c r="DY83" s="1000"/>
      <c r="DZ83" s="1001"/>
      <c r="EA83" s="248"/>
    </row>
    <row r="84" spans="1:131" s="249" customFormat="1" ht="26.25" customHeight="1" x14ac:dyDescent="0.2">
      <c r="A84" s="262">
        <v>17</v>
      </c>
      <c r="B84" s="1032"/>
      <c r="C84" s="1033"/>
      <c r="D84" s="1033"/>
      <c r="E84" s="1033"/>
      <c r="F84" s="1033"/>
      <c r="G84" s="1033"/>
      <c r="H84" s="1033"/>
      <c r="I84" s="1033"/>
      <c r="J84" s="1033"/>
      <c r="K84" s="1033"/>
      <c r="L84" s="1033"/>
      <c r="M84" s="1033"/>
      <c r="N84" s="1033"/>
      <c r="O84" s="1033"/>
      <c r="P84" s="1034"/>
      <c r="Q84" s="1035"/>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c r="AQ84" s="1029"/>
      <c r="AR84" s="1029"/>
      <c r="AS84" s="1029"/>
      <c r="AT84" s="1029"/>
      <c r="AU84" s="1029"/>
      <c r="AV84" s="1029"/>
      <c r="AW84" s="1029"/>
      <c r="AX84" s="1029"/>
      <c r="AY84" s="1029"/>
      <c r="AZ84" s="1030"/>
      <c r="BA84" s="1030"/>
      <c r="BB84" s="1030"/>
      <c r="BC84" s="1030"/>
      <c r="BD84" s="1031"/>
      <c r="BE84" s="266"/>
      <c r="BF84" s="266"/>
      <c r="BG84" s="266"/>
      <c r="BH84" s="266"/>
      <c r="BI84" s="266"/>
      <c r="BJ84" s="266"/>
      <c r="BK84" s="266"/>
      <c r="BL84" s="266"/>
      <c r="BM84" s="266"/>
      <c r="BN84" s="266"/>
      <c r="BO84" s="266"/>
      <c r="BP84" s="266"/>
      <c r="BQ84" s="263">
        <v>78</v>
      </c>
      <c r="BR84" s="268"/>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9"/>
      <c r="DW84" s="1000"/>
      <c r="DX84" s="1000"/>
      <c r="DY84" s="1000"/>
      <c r="DZ84" s="1001"/>
      <c r="EA84" s="248"/>
    </row>
    <row r="85" spans="1:131" s="249" customFormat="1" ht="26.25" customHeight="1" x14ac:dyDescent="0.2">
      <c r="A85" s="262">
        <v>18</v>
      </c>
      <c r="B85" s="1032"/>
      <c r="C85" s="1033"/>
      <c r="D85" s="1033"/>
      <c r="E85" s="1033"/>
      <c r="F85" s="1033"/>
      <c r="G85" s="1033"/>
      <c r="H85" s="1033"/>
      <c r="I85" s="1033"/>
      <c r="J85" s="1033"/>
      <c r="K85" s="1033"/>
      <c r="L85" s="1033"/>
      <c r="M85" s="1033"/>
      <c r="N85" s="1033"/>
      <c r="O85" s="1033"/>
      <c r="P85" s="1034"/>
      <c r="Q85" s="1035"/>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c r="AT85" s="1029"/>
      <c r="AU85" s="1029"/>
      <c r="AV85" s="1029"/>
      <c r="AW85" s="1029"/>
      <c r="AX85" s="1029"/>
      <c r="AY85" s="1029"/>
      <c r="AZ85" s="1030"/>
      <c r="BA85" s="1030"/>
      <c r="BB85" s="1030"/>
      <c r="BC85" s="1030"/>
      <c r="BD85" s="1031"/>
      <c r="BE85" s="266"/>
      <c r="BF85" s="266"/>
      <c r="BG85" s="266"/>
      <c r="BH85" s="266"/>
      <c r="BI85" s="266"/>
      <c r="BJ85" s="266"/>
      <c r="BK85" s="266"/>
      <c r="BL85" s="266"/>
      <c r="BM85" s="266"/>
      <c r="BN85" s="266"/>
      <c r="BO85" s="266"/>
      <c r="BP85" s="266"/>
      <c r="BQ85" s="263">
        <v>79</v>
      </c>
      <c r="BR85" s="268"/>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9"/>
      <c r="DW85" s="1000"/>
      <c r="DX85" s="1000"/>
      <c r="DY85" s="1000"/>
      <c r="DZ85" s="1001"/>
      <c r="EA85" s="248"/>
    </row>
    <row r="86" spans="1:131" s="249" customFormat="1" ht="26.25" customHeight="1" x14ac:dyDescent="0.2">
      <c r="A86" s="262">
        <v>19</v>
      </c>
      <c r="B86" s="1032"/>
      <c r="C86" s="1033"/>
      <c r="D86" s="1033"/>
      <c r="E86" s="1033"/>
      <c r="F86" s="1033"/>
      <c r="G86" s="1033"/>
      <c r="H86" s="1033"/>
      <c r="I86" s="1033"/>
      <c r="J86" s="1033"/>
      <c r="K86" s="1033"/>
      <c r="L86" s="1033"/>
      <c r="M86" s="1033"/>
      <c r="N86" s="1033"/>
      <c r="O86" s="1033"/>
      <c r="P86" s="1034"/>
      <c r="Q86" s="1035"/>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c r="AT86" s="1029"/>
      <c r="AU86" s="1029"/>
      <c r="AV86" s="1029"/>
      <c r="AW86" s="1029"/>
      <c r="AX86" s="1029"/>
      <c r="AY86" s="1029"/>
      <c r="AZ86" s="1030"/>
      <c r="BA86" s="1030"/>
      <c r="BB86" s="1030"/>
      <c r="BC86" s="1030"/>
      <c r="BD86" s="1031"/>
      <c r="BE86" s="266"/>
      <c r="BF86" s="266"/>
      <c r="BG86" s="266"/>
      <c r="BH86" s="266"/>
      <c r="BI86" s="266"/>
      <c r="BJ86" s="266"/>
      <c r="BK86" s="266"/>
      <c r="BL86" s="266"/>
      <c r="BM86" s="266"/>
      <c r="BN86" s="266"/>
      <c r="BO86" s="266"/>
      <c r="BP86" s="266"/>
      <c r="BQ86" s="263">
        <v>80</v>
      </c>
      <c r="BR86" s="268"/>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9"/>
      <c r="DW86" s="1000"/>
      <c r="DX86" s="1000"/>
      <c r="DY86" s="1000"/>
      <c r="DZ86" s="1001"/>
      <c r="EA86" s="248"/>
    </row>
    <row r="87" spans="1:131" s="249" customFormat="1" ht="26.25" customHeight="1" x14ac:dyDescent="0.2">
      <c r="A87" s="270">
        <v>20</v>
      </c>
      <c r="B87" s="1022"/>
      <c r="C87" s="1023"/>
      <c r="D87" s="1023"/>
      <c r="E87" s="1023"/>
      <c r="F87" s="1023"/>
      <c r="G87" s="1023"/>
      <c r="H87" s="1023"/>
      <c r="I87" s="1023"/>
      <c r="J87" s="1023"/>
      <c r="K87" s="1023"/>
      <c r="L87" s="1023"/>
      <c r="M87" s="1023"/>
      <c r="N87" s="1023"/>
      <c r="O87" s="1023"/>
      <c r="P87" s="1024"/>
      <c r="Q87" s="1025"/>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7"/>
      <c r="BA87" s="1027"/>
      <c r="BB87" s="1027"/>
      <c r="BC87" s="1027"/>
      <c r="BD87" s="1028"/>
      <c r="BE87" s="266"/>
      <c r="BF87" s="266"/>
      <c r="BG87" s="266"/>
      <c r="BH87" s="266"/>
      <c r="BI87" s="266"/>
      <c r="BJ87" s="266"/>
      <c r="BK87" s="266"/>
      <c r="BL87" s="266"/>
      <c r="BM87" s="266"/>
      <c r="BN87" s="266"/>
      <c r="BO87" s="266"/>
      <c r="BP87" s="266"/>
      <c r="BQ87" s="263">
        <v>81</v>
      </c>
      <c r="BR87" s="268"/>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9"/>
      <c r="DW87" s="1000"/>
      <c r="DX87" s="1000"/>
      <c r="DY87" s="1000"/>
      <c r="DZ87" s="1001"/>
      <c r="EA87" s="248"/>
    </row>
    <row r="88" spans="1:131" s="249" customFormat="1" ht="26.25" customHeight="1" thickBot="1" x14ac:dyDescent="0.25">
      <c r="A88" s="265" t="s">
        <v>390</v>
      </c>
      <c r="B88" s="1002" t="s">
        <v>410</v>
      </c>
      <c r="C88" s="1003"/>
      <c r="D88" s="1003"/>
      <c r="E88" s="1003"/>
      <c r="F88" s="1003"/>
      <c r="G88" s="1003"/>
      <c r="H88" s="1003"/>
      <c r="I88" s="1003"/>
      <c r="J88" s="1003"/>
      <c r="K88" s="1003"/>
      <c r="L88" s="1003"/>
      <c r="M88" s="1003"/>
      <c r="N88" s="1003"/>
      <c r="O88" s="1003"/>
      <c r="P88" s="1004"/>
      <c r="Q88" s="1020"/>
      <c r="R88" s="1021"/>
      <c r="S88" s="1021"/>
      <c r="T88" s="1021"/>
      <c r="U88" s="1021"/>
      <c r="V88" s="1021"/>
      <c r="W88" s="1021"/>
      <c r="X88" s="1021"/>
      <c r="Y88" s="1021"/>
      <c r="Z88" s="1021"/>
      <c r="AA88" s="1021"/>
      <c r="AB88" s="1021"/>
      <c r="AC88" s="1021"/>
      <c r="AD88" s="1021"/>
      <c r="AE88" s="1021"/>
      <c r="AF88" s="1017">
        <v>120962</v>
      </c>
      <c r="AG88" s="1017"/>
      <c r="AH88" s="1017"/>
      <c r="AI88" s="1017"/>
      <c r="AJ88" s="1017"/>
      <c r="AK88" s="1021"/>
      <c r="AL88" s="1021"/>
      <c r="AM88" s="1021"/>
      <c r="AN88" s="1021"/>
      <c r="AO88" s="1021"/>
      <c r="AP88" s="1017">
        <v>59789</v>
      </c>
      <c r="AQ88" s="1017"/>
      <c r="AR88" s="1017"/>
      <c r="AS88" s="1017"/>
      <c r="AT88" s="1017"/>
      <c r="AU88" s="1017">
        <v>1233</v>
      </c>
      <c r="AV88" s="1017"/>
      <c r="AW88" s="1017"/>
      <c r="AX88" s="1017"/>
      <c r="AY88" s="1017"/>
      <c r="AZ88" s="1018"/>
      <c r="BA88" s="1018"/>
      <c r="BB88" s="1018"/>
      <c r="BC88" s="1018"/>
      <c r="BD88" s="1019"/>
      <c r="BE88" s="266"/>
      <c r="BF88" s="266"/>
      <c r="BG88" s="266"/>
      <c r="BH88" s="266"/>
      <c r="BI88" s="266"/>
      <c r="BJ88" s="266"/>
      <c r="BK88" s="266"/>
      <c r="BL88" s="266"/>
      <c r="BM88" s="266"/>
      <c r="BN88" s="266"/>
      <c r="BO88" s="266"/>
      <c r="BP88" s="266"/>
      <c r="BQ88" s="263">
        <v>82</v>
      </c>
      <c r="BR88" s="268"/>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9"/>
      <c r="DW88" s="1000"/>
      <c r="DX88" s="1000"/>
      <c r="DY88" s="1000"/>
      <c r="DZ88" s="1001"/>
      <c r="EA88" s="248"/>
    </row>
    <row r="89" spans="1:131" s="249"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9"/>
      <c r="DW89" s="1000"/>
      <c r="DX89" s="1000"/>
      <c r="DY89" s="1000"/>
      <c r="DZ89" s="1001"/>
      <c r="EA89" s="248"/>
    </row>
    <row r="90" spans="1:131" s="249"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9"/>
      <c r="DW90" s="1000"/>
      <c r="DX90" s="1000"/>
      <c r="DY90" s="1000"/>
      <c r="DZ90" s="1001"/>
      <c r="EA90" s="248"/>
    </row>
    <row r="91" spans="1:131" s="249"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9"/>
      <c r="DW91" s="1000"/>
      <c r="DX91" s="1000"/>
      <c r="DY91" s="1000"/>
      <c r="DZ91" s="1001"/>
      <c r="EA91" s="248"/>
    </row>
    <row r="92" spans="1:131" s="249"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9"/>
      <c r="DW92" s="1000"/>
      <c r="DX92" s="1000"/>
      <c r="DY92" s="1000"/>
      <c r="DZ92" s="1001"/>
      <c r="EA92" s="248"/>
    </row>
    <row r="93" spans="1:131" s="249"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9"/>
      <c r="DW93" s="1000"/>
      <c r="DX93" s="1000"/>
      <c r="DY93" s="1000"/>
      <c r="DZ93" s="1001"/>
      <c r="EA93" s="248"/>
    </row>
    <row r="94" spans="1:131" s="249"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9"/>
      <c r="DW94" s="1000"/>
      <c r="DX94" s="1000"/>
      <c r="DY94" s="1000"/>
      <c r="DZ94" s="1001"/>
      <c r="EA94" s="248"/>
    </row>
    <row r="95" spans="1:131" s="249"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9"/>
      <c r="DW95" s="1000"/>
      <c r="DX95" s="1000"/>
      <c r="DY95" s="1000"/>
      <c r="DZ95" s="1001"/>
      <c r="EA95" s="248"/>
    </row>
    <row r="96" spans="1:131" s="249"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9"/>
      <c r="DW96" s="1000"/>
      <c r="DX96" s="1000"/>
      <c r="DY96" s="1000"/>
      <c r="DZ96" s="1001"/>
      <c r="EA96" s="248"/>
    </row>
    <row r="97" spans="1:131" s="249"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9"/>
      <c r="DW97" s="1000"/>
      <c r="DX97" s="1000"/>
      <c r="DY97" s="1000"/>
      <c r="DZ97" s="1001"/>
      <c r="EA97" s="248"/>
    </row>
    <row r="98" spans="1:131" s="249"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9"/>
      <c r="DW98" s="1000"/>
      <c r="DX98" s="1000"/>
      <c r="DY98" s="1000"/>
      <c r="DZ98" s="1001"/>
      <c r="EA98" s="248"/>
    </row>
    <row r="99" spans="1:131" s="249"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9"/>
      <c r="DW99" s="1000"/>
      <c r="DX99" s="1000"/>
      <c r="DY99" s="1000"/>
      <c r="DZ99" s="1001"/>
      <c r="EA99" s="248"/>
    </row>
    <row r="100" spans="1:131" s="249"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9"/>
      <c r="DW100" s="1000"/>
      <c r="DX100" s="1000"/>
      <c r="DY100" s="1000"/>
      <c r="DZ100" s="1001"/>
      <c r="EA100" s="248"/>
    </row>
    <row r="101" spans="1:131" s="249"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9"/>
      <c r="DW101" s="1000"/>
      <c r="DX101" s="1000"/>
      <c r="DY101" s="1000"/>
      <c r="DZ101" s="1001"/>
      <c r="EA101" s="248"/>
    </row>
    <row r="102" spans="1:131" s="249"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02" t="s">
        <v>411</v>
      </c>
      <c r="BS102" s="1003"/>
      <c r="BT102" s="1003"/>
      <c r="BU102" s="1003"/>
      <c r="BV102" s="1003"/>
      <c r="BW102" s="1003"/>
      <c r="BX102" s="1003"/>
      <c r="BY102" s="1003"/>
      <c r="BZ102" s="1003"/>
      <c r="CA102" s="1003"/>
      <c r="CB102" s="1003"/>
      <c r="CC102" s="1003"/>
      <c r="CD102" s="1003"/>
      <c r="CE102" s="1003"/>
      <c r="CF102" s="1003"/>
      <c r="CG102" s="1004"/>
      <c r="CH102" s="1005"/>
      <c r="CI102" s="1006"/>
      <c r="CJ102" s="1006"/>
      <c r="CK102" s="1006"/>
      <c r="CL102" s="1007"/>
      <c r="CM102" s="1005"/>
      <c r="CN102" s="1006"/>
      <c r="CO102" s="1006"/>
      <c r="CP102" s="1006"/>
      <c r="CQ102" s="1007"/>
      <c r="CR102" s="1008">
        <v>5240</v>
      </c>
      <c r="CS102" s="1009"/>
      <c r="CT102" s="1009"/>
      <c r="CU102" s="1009"/>
      <c r="CV102" s="1010"/>
      <c r="CW102" s="1008">
        <v>358</v>
      </c>
      <c r="CX102" s="1009"/>
      <c r="CY102" s="1009"/>
      <c r="CZ102" s="1009"/>
      <c r="DA102" s="1010"/>
      <c r="DB102" s="1008">
        <v>1492</v>
      </c>
      <c r="DC102" s="1009"/>
      <c r="DD102" s="1009"/>
      <c r="DE102" s="1009"/>
      <c r="DF102" s="1010"/>
      <c r="DG102" s="1008">
        <v>1009</v>
      </c>
      <c r="DH102" s="1009"/>
      <c r="DI102" s="1009"/>
      <c r="DJ102" s="1009"/>
      <c r="DK102" s="1010"/>
      <c r="DL102" s="1008" t="s">
        <v>581</v>
      </c>
      <c r="DM102" s="1009"/>
      <c r="DN102" s="1009"/>
      <c r="DO102" s="1009"/>
      <c r="DP102" s="1010"/>
      <c r="DQ102" s="1008">
        <v>1016</v>
      </c>
      <c r="DR102" s="1009"/>
      <c r="DS102" s="1009"/>
      <c r="DT102" s="1009"/>
      <c r="DU102" s="1010"/>
      <c r="DV102" s="991"/>
      <c r="DW102" s="992"/>
      <c r="DX102" s="992"/>
      <c r="DY102" s="992"/>
      <c r="DZ102" s="993"/>
      <c r="EA102" s="248"/>
    </row>
    <row r="103" spans="1:131" s="249"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4" t="s">
        <v>412</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8"/>
    </row>
    <row r="104" spans="1:131" s="249"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5" t="s">
        <v>413</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8"/>
    </row>
    <row r="105" spans="1:131" s="249"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8"/>
    </row>
    <row r="106" spans="1:131" s="249"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8"/>
    </row>
    <row r="107" spans="1:131" s="248" customFormat="1" ht="26.25" customHeight="1" thickBot="1" x14ac:dyDescent="0.25">
      <c r="A107" s="276" t="s">
        <v>414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8" customFormat="1" ht="26.25" customHeight="1" x14ac:dyDescent="0.2">
      <c r="A108" s="996" t="s">
        <v>416</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417</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8" customFormat="1" ht="26.25" customHeight="1" x14ac:dyDescent="0.2">
      <c r="A109" s="951" t="s">
        <v>418</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4" t="s">
        <v>419</v>
      </c>
      <c r="AB109" s="952"/>
      <c r="AC109" s="952"/>
      <c r="AD109" s="952"/>
      <c r="AE109" s="953"/>
      <c r="AF109" s="954" t="s">
        <v>420</v>
      </c>
      <c r="AG109" s="952"/>
      <c r="AH109" s="952"/>
      <c r="AI109" s="952"/>
      <c r="AJ109" s="953"/>
      <c r="AK109" s="954" t="s">
        <v>306</v>
      </c>
      <c r="AL109" s="952"/>
      <c r="AM109" s="952"/>
      <c r="AN109" s="952"/>
      <c r="AO109" s="953"/>
      <c r="AP109" s="954" t="s">
        <v>421</v>
      </c>
      <c r="AQ109" s="952"/>
      <c r="AR109" s="952"/>
      <c r="AS109" s="952"/>
      <c r="AT109" s="983"/>
      <c r="AU109" s="951" t="s">
        <v>418</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4" t="s">
        <v>419</v>
      </c>
      <c r="BR109" s="952"/>
      <c r="BS109" s="952"/>
      <c r="BT109" s="952"/>
      <c r="BU109" s="953"/>
      <c r="BV109" s="954" t="s">
        <v>420</v>
      </c>
      <c r="BW109" s="952"/>
      <c r="BX109" s="952"/>
      <c r="BY109" s="952"/>
      <c r="BZ109" s="953"/>
      <c r="CA109" s="954" t="s">
        <v>306</v>
      </c>
      <c r="CB109" s="952"/>
      <c r="CC109" s="952"/>
      <c r="CD109" s="952"/>
      <c r="CE109" s="953"/>
      <c r="CF109" s="990" t="s">
        <v>421</v>
      </c>
      <c r="CG109" s="990"/>
      <c r="CH109" s="990"/>
      <c r="CI109" s="990"/>
      <c r="CJ109" s="990"/>
      <c r="CK109" s="954" t="s">
        <v>422</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4" t="s">
        <v>419</v>
      </c>
      <c r="DH109" s="952"/>
      <c r="DI109" s="952"/>
      <c r="DJ109" s="952"/>
      <c r="DK109" s="953"/>
      <c r="DL109" s="954" t="s">
        <v>420</v>
      </c>
      <c r="DM109" s="952"/>
      <c r="DN109" s="952"/>
      <c r="DO109" s="952"/>
      <c r="DP109" s="953"/>
      <c r="DQ109" s="954" t="s">
        <v>306</v>
      </c>
      <c r="DR109" s="952"/>
      <c r="DS109" s="952"/>
      <c r="DT109" s="952"/>
      <c r="DU109" s="953"/>
      <c r="DV109" s="954" t="s">
        <v>421</v>
      </c>
      <c r="DW109" s="952"/>
      <c r="DX109" s="952"/>
      <c r="DY109" s="952"/>
      <c r="DZ109" s="983"/>
    </row>
    <row r="110" spans="1:131" s="248" customFormat="1" ht="26.25" customHeight="1" x14ac:dyDescent="0.2">
      <c r="A110" s="854" t="s">
        <v>423</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44">
        <v>2816568</v>
      </c>
      <c r="AB110" s="945"/>
      <c r="AC110" s="945"/>
      <c r="AD110" s="945"/>
      <c r="AE110" s="946"/>
      <c r="AF110" s="947">
        <v>2593986</v>
      </c>
      <c r="AG110" s="945"/>
      <c r="AH110" s="945"/>
      <c r="AI110" s="945"/>
      <c r="AJ110" s="946"/>
      <c r="AK110" s="947">
        <v>2471431</v>
      </c>
      <c r="AL110" s="945"/>
      <c r="AM110" s="945"/>
      <c r="AN110" s="945"/>
      <c r="AO110" s="946"/>
      <c r="AP110" s="948">
        <v>3.7</v>
      </c>
      <c r="AQ110" s="949"/>
      <c r="AR110" s="949"/>
      <c r="AS110" s="949"/>
      <c r="AT110" s="950"/>
      <c r="AU110" s="984" t="s">
        <v>73</v>
      </c>
      <c r="AV110" s="985"/>
      <c r="AW110" s="985"/>
      <c r="AX110" s="985"/>
      <c r="AY110" s="985"/>
      <c r="AZ110" s="910" t="s">
        <v>424</v>
      </c>
      <c r="BA110" s="855"/>
      <c r="BB110" s="855"/>
      <c r="BC110" s="855"/>
      <c r="BD110" s="855"/>
      <c r="BE110" s="855"/>
      <c r="BF110" s="855"/>
      <c r="BG110" s="855"/>
      <c r="BH110" s="855"/>
      <c r="BI110" s="855"/>
      <c r="BJ110" s="855"/>
      <c r="BK110" s="855"/>
      <c r="BL110" s="855"/>
      <c r="BM110" s="855"/>
      <c r="BN110" s="855"/>
      <c r="BO110" s="855"/>
      <c r="BP110" s="856"/>
      <c r="BQ110" s="911">
        <v>28585745</v>
      </c>
      <c r="BR110" s="892"/>
      <c r="BS110" s="892"/>
      <c r="BT110" s="892"/>
      <c r="BU110" s="892"/>
      <c r="BV110" s="892">
        <v>28627918</v>
      </c>
      <c r="BW110" s="892"/>
      <c r="BX110" s="892"/>
      <c r="BY110" s="892"/>
      <c r="BZ110" s="892"/>
      <c r="CA110" s="892">
        <v>29883454</v>
      </c>
      <c r="CB110" s="892"/>
      <c r="CC110" s="892"/>
      <c r="CD110" s="892"/>
      <c r="CE110" s="892"/>
      <c r="CF110" s="916">
        <v>44.5</v>
      </c>
      <c r="CG110" s="917"/>
      <c r="CH110" s="917"/>
      <c r="CI110" s="917"/>
      <c r="CJ110" s="917"/>
      <c r="CK110" s="980" t="s">
        <v>425</v>
      </c>
      <c r="CL110" s="866"/>
      <c r="CM110" s="941" t="s">
        <v>426</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11">
        <v>5066944</v>
      </c>
      <c r="DH110" s="892"/>
      <c r="DI110" s="892"/>
      <c r="DJ110" s="892"/>
      <c r="DK110" s="892"/>
      <c r="DL110" s="892">
        <v>4554802</v>
      </c>
      <c r="DM110" s="892"/>
      <c r="DN110" s="892"/>
      <c r="DO110" s="892"/>
      <c r="DP110" s="892"/>
      <c r="DQ110" s="892">
        <v>4143415</v>
      </c>
      <c r="DR110" s="892"/>
      <c r="DS110" s="892"/>
      <c r="DT110" s="892"/>
      <c r="DU110" s="892"/>
      <c r="DV110" s="893">
        <v>6.2</v>
      </c>
      <c r="DW110" s="893"/>
      <c r="DX110" s="893"/>
      <c r="DY110" s="893"/>
      <c r="DZ110" s="894"/>
    </row>
    <row r="111" spans="1:131" s="248" customFormat="1" ht="26.25" customHeight="1" x14ac:dyDescent="0.2">
      <c r="A111" s="821" t="s">
        <v>427</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79"/>
      <c r="AA111" s="972" t="s">
        <v>135</v>
      </c>
      <c r="AB111" s="973"/>
      <c r="AC111" s="973"/>
      <c r="AD111" s="973"/>
      <c r="AE111" s="974"/>
      <c r="AF111" s="975" t="s">
        <v>135</v>
      </c>
      <c r="AG111" s="973"/>
      <c r="AH111" s="973"/>
      <c r="AI111" s="973"/>
      <c r="AJ111" s="974"/>
      <c r="AK111" s="975" t="s">
        <v>428</v>
      </c>
      <c r="AL111" s="973"/>
      <c r="AM111" s="973"/>
      <c r="AN111" s="973"/>
      <c r="AO111" s="974"/>
      <c r="AP111" s="976" t="s">
        <v>429</v>
      </c>
      <c r="AQ111" s="977"/>
      <c r="AR111" s="977"/>
      <c r="AS111" s="977"/>
      <c r="AT111" s="978"/>
      <c r="AU111" s="986"/>
      <c r="AV111" s="987"/>
      <c r="AW111" s="987"/>
      <c r="AX111" s="987"/>
      <c r="AY111" s="987"/>
      <c r="AZ111" s="862" t="s">
        <v>430</v>
      </c>
      <c r="BA111" s="797"/>
      <c r="BB111" s="797"/>
      <c r="BC111" s="797"/>
      <c r="BD111" s="797"/>
      <c r="BE111" s="797"/>
      <c r="BF111" s="797"/>
      <c r="BG111" s="797"/>
      <c r="BH111" s="797"/>
      <c r="BI111" s="797"/>
      <c r="BJ111" s="797"/>
      <c r="BK111" s="797"/>
      <c r="BL111" s="797"/>
      <c r="BM111" s="797"/>
      <c r="BN111" s="797"/>
      <c r="BO111" s="797"/>
      <c r="BP111" s="798"/>
      <c r="BQ111" s="863">
        <v>6182735</v>
      </c>
      <c r="BR111" s="864"/>
      <c r="BS111" s="864"/>
      <c r="BT111" s="864"/>
      <c r="BU111" s="864"/>
      <c r="BV111" s="864">
        <v>7202081</v>
      </c>
      <c r="BW111" s="864"/>
      <c r="BX111" s="864"/>
      <c r="BY111" s="864"/>
      <c r="BZ111" s="864"/>
      <c r="CA111" s="864">
        <v>4761295</v>
      </c>
      <c r="CB111" s="864"/>
      <c r="CC111" s="864"/>
      <c r="CD111" s="864"/>
      <c r="CE111" s="864"/>
      <c r="CF111" s="925">
        <v>7.1</v>
      </c>
      <c r="CG111" s="926"/>
      <c r="CH111" s="926"/>
      <c r="CI111" s="926"/>
      <c r="CJ111" s="926"/>
      <c r="CK111" s="981"/>
      <c r="CL111" s="868"/>
      <c r="CM111" s="871" t="s">
        <v>431</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63" t="s">
        <v>429</v>
      </c>
      <c r="DH111" s="864"/>
      <c r="DI111" s="864"/>
      <c r="DJ111" s="864"/>
      <c r="DK111" s="864"/>
      <c r="DL111" s="864" t="s">
        <v>429</v>
      </c>
      <c r="DM111" s="864"/>
      <c r="DN111" s="864"/>
      <c r="DO111" s="864"/>
      <c r="DP111" s="864"/>
      <c r="DQ111" s="864" t="s">
        <v>429</v>
      </c>
      <c r="DR111" s="864"/>
      <c r="DS111" s="864"/>
      <c r="DT111" s="864"/>
      <c r="DU111" s="864"/>
      <c r="DV111" s="841" t="s">
        <v>429</v>
      </c>
      <c r="DW111" s="841"/>
      <c r="DX111" s="841"/>
      <c r="DY111" s="841"/>
      <c r="DZ111" s="842"/>
    </row>
    <row r="112" spans="1:131" s="248" customFormat="1" ht="26.25" customHeight="1" x14ac:dyDescent="0.2">
      <c r="A112" s="966" t="s">
        <v>432</v>
      </c>
      <c r="B112" s="967"/>
      <c r="C112" s="797" t="s">
        <v>433</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826">
        <v>82900</v>
      </c>
      <c r="AB112" s="827"/>
      <c r="AC112" s="827"/>
      <c r="AD112" s="827"/>
      <c r="AE112" s="828"/>
      <c r="AF112" s="829">
        <v>97490</v>
      </c>
      <c r="AG112" s="827"/>
      <c r="AH112" s="827"/>
      <c r="AI112" s="827"/>
      <c r="AJ112" s="828"/>
      <c r="AK112" s="829">
        <v>134490</v>
      </c>
      <c r="AL112" s="827"/>
      <c r="AM112" s="827"/>
      <c r="AN112" s="827"/>
      <c r="AO112" s="828"/>
      <c r="AP112" s="874">
        <v>0.2</v>
      </c>
      <c r="AQ112" s="875"/>
      <c r="AR112" s="875"/>
      <c r="AS112" s="875"/>
      <c r="AT112" s="876"/>
      <c r="AU112" s="986"/>
      <c r="AV112" s="987"/>
      <c r="AW112" s="987"/>
      <c r="AX112" s="987"/>
      <c r="AY112" s="987"/>
      <c r="AZ112" s="862" t="s">
        <v>434</v>
      </c>
      <c r="BA112" s="797"/>
      <c r="BB112" s="797"/>
      <c r="BC112" s="797"/>
      <c r="BD112" s="797"/>
      <c r="BE112" s="797"/>
      <c r="BF112" s="797"/>
      <c r="BG112" s="797"/>
      <c r="BH112" s="797"/>
      <c r="BI112" s="797"/>
      <c r="BJ112" s="797"/>
      <c r="BK112" s="797"/>
      <c r="BL112" s="797"/>
      <c r="BM112" s="797"/>
      <c r="BN112" s="797"/>
      <c r="BO112" s="797"/>
      <c r="BP112" s="798"/>
      <c r="BQ112" s="863" t="s">
        <v>135</v>
      </c>
      <c r="BR112" s="864"/>
      <c r="BS112" s="864"/>
      <c r="BT112" s="864"/>
      <c r="BU112" s="864"/>
      <c r="BV112" s="864" t="s">
        <v>135</v>
      </c>
      <c r="BW112" s="864"/>
      <c r="BX112" s="864"/>
      <c r="BY112" s="864"/>
      <c r="BZ112" s="864"/>
      <c r="CA112" s="864" t="s">
        <v>429</v>
      </c>
      <c r="CB112" s="864"/>
      <c r="CC112" s="864"/>
      <c r="CD112" s="864"/>
      <c r="CE112" s="864"/>
      <c r="CF112" s="925" t="s">
        <v>429</v>
      </c>
      <c r="CG112" s="926"/>
      <c r="CH112" s="926"/>
      <c r="CI112" s="926"/>
      <c r="CJ112" s="926"/>
      <c r="CK112" s="981"/>
      <c r="CL112" s="868"/>
      <c r="CM112" s="871" t="s">
        <v>435</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63" t="s">
        <v>429</v>
      </c>
      <c r="DH112" s="864"/>
      <c r="DI112" s="864"/>
      <c r="DJ112" s="864"/>
      <c r="DK112" s="864"/>
      <c r="DL112" s="864" t="s">
        <v>429</v>
      </c>
      <c r="DM112" s="864"/>
      <c r="DN112" s="864"/>
      <c r="DO112" s="864"/>
      <c r="DP112" s="864"/>
      <c r="DQ112" s="864" t="s">
        <v>429</v>
      </c>
      <c r="DR112" s="864"/>
      <c r="DS112" s="864"/>
      <c r="DT112" s="864"/>
      <c r="DU112" s="864"/>
      <c r="DV112" s="841" t="s">
        <v>429</v>
      </c>
      <c r="DW112" s="841"/>
      <c r="DX112" s="841"/>
      <c r="DY112" s="841"/>
      <c r="DZ112" s="842"/>
    </row>
    <row r="113" spans="1:130" s="248" customFormat="1" ht="26.25" customHeight="1" x14ac:dyDescent="0.2">
      <c r="A113" s="968"/>
      <c r="B113" s="969"/>
      <c r="C113" s="797" t="s">
        <v>436</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972" t="s">
        <v>437</v>
      </c>
      <c r="AB113" s="973"/>
      <c r="AC113" s="973"/>
      <c r="AD113" s="973"/>
      <c r="AE113" s="974"/>
      <c r="AF113" s="975" t="s">
        <v>437</v>
      </c>
      <c r="AG113" s="973"/>
      <c r="AH113" s="973"/>
      <c r="AI113" s="973"/>
      <c r="AJ113" s="974"/>
      <c r="AK113" s="975" t="s">
        <v>429</v>
      </c>
      <c r="AL113" s="973"/>
      <c r="AM113" s="973"/>
      <c r="AN113" s="973"/>
      <c r="AO113" s="974"/>
      <c r="AP113" s="976" t="s">
        <v>135</v>
      </c>
      <c r="AQ113" s="977"/>
      <c r="AR113" s="977"/>
      <c r="AS113" s="977"/>
      <c r="AT113" s="978"/>
      <c r="AU113" s="986"/>
      <c r="AV113" s="987"/>
      <c r="AW113" s="987"/>
      <c r="AX113" s="987"/>
      <c r="AY113" s="987"/>
      <c r="AZ113" s="862" t="s">
        <v>438</v>
      </c>
      <c r="BA113" s="797"/>
      <c r="BB113" s="797"/>
      <c r="BC113" s="797"/>
      <c r="BD113" s="797"/>
      <c r="BE113" s="797"/>
      <c r="BF113" s="797"/>
      <c r="BG113" s="797"/>
      <c r="BH113" s="797"/>
      <c r="BI113" s="797"/>
      <c r="BJ113" s="797"/>
      <c r="BK113" s="797"/>
      <c r="BL113" s="797"/>
      <c r="BM113" s="797"/>
      <c r="BN113" s="797"/>
      <c r="BO113" s="797"/>
      <c r="BP113" s="798"/>
      <c r="BQ113" s="863">
        <v>1038808</v>
      </c>
      <c r="BR113" s="864"/>
      <c r="BS113" s="864"/>
      <c r="BT113" s="864"/>
      <c r="BU113" s="864"/>
      <c r="BV113" s="864">
        <v>1062984</v>
      </c>
      <c r="BW113" s="864"/>
      <c r="BX113" s="864"/>
      <c r="BY113" s="864"/>
      <c r="BZ113" s="864"/>
      <c r="CA113" s="864">
        <v>1232540</v>
      </c>
      <c r="CB113" s="864"/>
      <c r="CC113" s="864"/>
      <c r="CD113" s="864"/>
      <c r="CE113" s="864"/>
      <c r="CF113" s="925">
        <v>1.8</v>
      </c>
      <c r="CG113" s="926"/>
      <c r="CH113" s="926"/>
      <c r="CI113" s="926"/>
      <c r="CJ113" s="926"/>
      <c r="CK113" s="981"/>
      <c r="CL113" s="868"/>
      <c r="CM113" s="871" t="s">
        <v>439</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826" t="s">
        <v>429</v>
      </c>
      <c r="DH113" s="827"/>
      <c r="DI113" s="827"/>
      <c r="DJ113" s="827"/>
      <c r="DK113" s="828"/>
      <c r="DL113" s="829" t="s">
        <v>135</v>
      </c>
      <c r="DM113" s="827"/>
      <c r="DN113" s="827"/>
      <c r="DO113" s="827"/>
      <c r="DP113" s="828"/>
      <c r="DQ113" s="829" t="s">
        <v>429</v>
      </c>
      <c r="DR113" s="827"/>
      <c r="DS113" s="827"/>
      <c r="DT113" s="827"/>
      <c r="DU113" s="828"/>
      <c r="DV113" s="874" t="s">
        <v>429</v>
      </c>
      <c r="DW113" s="875"/>
      <c r="DX113" s="875"/>
      <c r="DY113" s="875"/>
      <c r="DZ113" s="876"/>
    </row>
    <row r="114" spans="1:130" s="248" customFormat="1" ht="26.25" customHeight="1" x14ac:dyDescent="0.2">
      <c r="A114" s="968"/>
      <c r="B114" s="969"/>
      <c r="C114" s="797" t="s">
        <v>440</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826">
        <v>83425</v>
      </c>
      <c r="AB114" s="827"/>
      <c r="AC114" s="827"/>
      <c r="AD114" s="827"/>
      <c r="AE114" s="828"/>
      <c r="AF114" s="829">
        <v>87484</v>
      </c>
      <c r="AG114" s="827"/>
      <c r="AH114" s="827"/>
      <c r="AI114" s="827"/>
      <c r="AJ114" s="828"/>
      <c r="AK114" s="829">
        <v>95601</v>
      </c>
      <c r="AL114" s="827"/>
      <c r="AM114" s="827"/>
      <c r="AN114" s="827"/>
      <c r="AO114" s="828"/>
      <c r="AP114" s="874">
        <v>0.1</v>
      </c>
      <c r="AQ114" s="875"/>
      <c r="AR114" s="875"/>
      <c r="AS114" s="875"/>
      <c r="AT114" s="876"/>
      <c r="AU114" s="986"/>
      <c r="AV114" s="987"/>
      <c r="AW114" s="987"/>
      <c r="AX114" s="987"/>
      <c r="AY114" s="987"/>
      <c r="AZ114" s="862" t="s">
        <v>441</v>
      </c>
      <c r="BA114" s="797"/>
      <c r="BB114" s="797"/>
      <c r="BC114" s="797"/>
      <c r="BD114" s="797"/>
      <c r="BE114" s="797"/>
      <c r="BF114" s="797"/>
      <c r="BG114" s="797"/>
      <c r="BH114" s="797"/>
      <c r="BI114" s="797"/>
      <c r="BJ114" s="797"/>
      <c r="BK114" s="797"/>
      <c r="BL114" s="797"/>
      <c r="BM114" s="797"/>
      <c r="BN114" s="797"/>
      <c r="BO114" s="797"/>
      <c r="BP114" s="798"/>
      <c r="BQ114" s="863">
        <v>15271391</v>
      </c>
      <c r="BR114" s="864"/>
      <c r="BS114" s="864"/>
      <c r="BT114" s="864"/>
      <c r="BU114" s="864"/>
      <c r="BV114" s="864">
        <v>13887312</v>
      </c>
      <c r="BW114" s="864"/>
      <c r="BX114" s="864"/>
      <c r="BY114" s="864"/>
      <c r="BZ114" s="864"/>
      <c r="CA114" s="864">
        <v>14166681</v>
      </c>
      <c r="CB114" s="864"/>
      <c r="CC114" s="864"/>
      <c r="CD114" s="864"/>
      <c r="CE114" s="864"/>
      <c r="CF114" s="925">
        <v>21.1</v>
      </c>
      <c r="CG114" s="926"/>
      <c r="CH114" s="926"/>
      <c r="CI114" s="926"/>
      <c r="CJ114" s="926"/>
      <c r="CK114" s="981"/>
      <c r="CL114" s="868"/>
      <c r="CM114" s="871" t="s">
        <v>442</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826" t="s">
        <v>429</v>
      </c>
      <c r="DH114" s="827"/>
      <c r="DI114" s="827"/>
      <c r="DJ114" s="827"/>
      <c r="DK114" s="828"/>
      <c r="DL114" s="829" t="s">
        <v>429</v>
      </c>
      <c r="DM114" s="827"/>
      <c r="DN114" s="827"/>
      <c r="DO114" s="827"/>
      <c r="DP114" s="828"/>
      <c r="DQ114" s="829" t="s">
        <v>429</v>
      </c>
      <c r="DR114" s="827"/>
      <c r="DS114" s="827"/>
      <c r="DT114" s="827"/>
      <c r="DU114" s="828"/>
      <c r="DV114" s="874" t="s">
        <v>428</v>
      </c>
      <c r="DW114" s="875"/>
      <c r="DX114" s="875"/>
      <c r="DY114" s="875"/>
      <c r="DZ114" s="876"/>
    </row>
    <row r="115" spans="1:130" s="248" customFormat="1" ht="26.25" customHeight="1" x14ac:dyDescent="0.2">
      <c r="A115" s="968"/>
      <c r="B115" s="969"/>
      <c r="C115" s="797" t="s">
        <v>443</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972">
        <v>581031</v>
      </c>
      <c r="AB115" s="973"/>
      <c r="AC115" s="973"/>
      <c r="AD115" s="973"/>
      <c r="AE115" s="974"/>
      <c r="AF115" s="975">
        <v>581253</v>
      </c>
      <c r="AG115" s="973"/>
      <c r="AH115" s="973"/>
      <c r="AI115" s="973"/>
      <c r="AJ115" s="974"/>
      <c r="AK115" s="975">
        <v>480338</v>
      </c>
      <c r="AL115" s="973"/>
      <c r="AM115" s="973"/>
      <c r="AN115" s="973"/>
      <c r="AO115" s="974"/>
      <c r="AP115" s="976">
        <v>0.7</v>
      </c>
      <c r="AQ115" s="977"/>
      <c r="AR115" s="977"/>
      <c r="AS115" s="977"/>
      <c r="AT115" s="978"/>
      <c r="AU115" s="986"/>
      <c r="AV115" s="987"/>
      <c r="AW115" s="987"/>
      <c r="AX115" s="987"/>
      <c r="AY115" s="987"/>
      <c r="AZ115" s="862" t="s">
        <v>444</v>
      </c>
      <c r="BA115" s="797"/>
      <c r="BB115" s="797"/>
      <c r="BC115" s="797"/>
      <c r="BD115" s="797"/>
      <c r="BE115" s="797"/>
      <c r="BF115" s="797"/>
      <c r="BG115" s="797"/>
      <c r="BH115" s="797"/>
      <c r="BI115" s="797"/>
      <c r="BJ115" s="797"/>
      <c r="BK115" s="797"/>
      <c r="BL115" s="797"/>
      <c r="BM115" s="797"/>
      <c r="BN115" s="797"/>
      <c r="BO115" s="797"/>
      <c r="BP115" s="798"/>
      <c r="BQ115" s="863" t="s">
        <v>428</v>
      </c>
      <c r="BR115" s="864"/>
      <c r="BS115" s="864"/>
      <c r="BT115" s="864"/>
      <c r="BU115" s="864"/>
      <c r="BV115" s="864" t="s">
        <v>135</v>
      </c>
      <c r="BW115" s="864"/>
      <c r="BX115" s="864"/>
      <c r="BY115" s="864"/>
      <c r="BZ115" s="864"/>
      <c r="CA115" s="864">
        <v>1016439</v>
      </c>
      <c r="CB115" s="864"/>
      <c r="CC115" s="864"/>
      <c r="CD115" s="864"/>
      <c r="CE115" s="864"/>
      <c r="CF115" s="925">
        <v>1.5</v>
      </c>
      <c r="CG115" s="926"/>
      <c r="CH115" s="926"/>
      <c r="CI115" s="926"/>
      <c r="CJ115" s="926"/>
      <c r="CK115" s="981"/>
      <c r="CL115" s="868"/>
      <c r="CM115" s="862" t="s">
        <v>445</v>
      </c>
      <c r="CN115" s="965"/>
      <c r="CO115" s="965"/>
      <c r="CP115" s="965"/>
      <c r="CQ115" s="965"/>
      <c r="CR115" s="965"/>
      <c r="CS115" s="965"/>
      <c r="CT115" s="965"/>
      <c r="CU115" s="965"/>
      <c r="CV115" s="965"/>
      <c r="CW115" s="965"/>
      <c r="CX115" s="965"/>
      <c r="CY115" s="965"/>
      <c r="CZ115" s="965"/>
      <c r="DA115" s="965"/>
      <c r="DB115" s="965"/>
      <c r="DC115" s="965"/>
      <c r="DD115" s="965"/>
      <c r="DE115" s="965"/>
      <c r="DF115" s="798"/>
      <c r="DG115" s="826">
        <v>359849</v>
      </c>
      <c r="DH115" s="827"/>
      <c r="DI115" s="827"/>
      <c r="DJ115" s="827"/>
      <c r="DK115" s="828"/>
      <c r="DL115" s="829">
        <v>1893737</v>
      </c>
      <c r="DM115" s="827"/>
      <c r="DN115" s="827"/>
      <c r="DO115" s="827"/>
      <c r="DP115" s="828"/>
      <c r="DQ115" s="829" t="s">
        <v>429</v>
      </c>
      <c r="DR115" s="827"/>
      <c r="DS115" s="827"/>
      <c r="DT115" s="827"/>
      <c r="DU115" s="828"/>
      <c r="DV115" s="874" t="s">
        <v>428</v>
      </c>
      <c r="DW115" s="875"/>
      <c r="DX115" s="875"/>
      <c r="DY115" s="875"/>
      <c r="DZ115" s="876"/>
    </row>
    <row r="116" spans="1:130" s="248" customFormat="1" ht="26.25" customHeight="1" x14ac:dyDescent="0.2">
      <c r="A116" s="970"/>
      <c r="B116" s="971"/>
      <c r="C116" s="930" t="s">
        <v>446</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826" t="s">
        <v>447</v>
      </c>
      <c r="AB116" s="827"/>
      <c r="AC116" s="827"/>
      <c r="AD116" s="827"/>
      <c r="AE116" s="828"/>
      <c r="AF116" s="829" t="s">
        <v>135</v>
      </c>
      <c r="AG116" s="827"/>
      <c r="AH116" s="827"/>
      <c r="AI116" s="827"/>
      <c r="AJ116" s="828"/>
      <c r="AK116" s="829" t="s">
        <v>429</v>
      </c>
      <c r="AL116" s="827"/>
      <c r="AM116" s="827"/>
      <c r="AN116" s="827"/>
      <c r="AO116" s="828"/>
      <c r="AP116" s="874" t="s">
        <v>429</v>
      </c>
      <c r="AQ116" s="875"/>
      <c r="AR116" s="875"/>
      <c r="AS116" s="875"/>
      <c r="AT116" s="876"/>
      <c r="AU116" s="986"/>
      <c r="AV116" s="987"/>
      <c r="AW116" s="987"/>
      <c r="AX116" s="987"/>
      <c r="AY116" s="987"/>
      <c r="AZ116" s="913" t="s">
        <v>448</v>
      </c>
      <c r="BA116" s="914"/>
      <c r="BB116" s="914"/>
      <c r="BC116" s="914"/>
      <c r="BD116" s="914"/>
      <c r="BE116" s="914"/>
      <c r="BF116" s="914"/>
      <c r="BG116" s="914"/>
      <c r="BH116" s="914"/>
      <c r="BI116" s="914"/>
      <c r="BJ116" s="914"/>
      <c r="BK116" s="914"/>
      <c r="BL116" s="914"/>
      <c r="BM116" s="914"/>
      <c r="BN116" s="914"/>
      <c r="BO116" s="914"/>
      <c r="BP116" s="915"/>
      <c r="BQ116" s="863" t="s">
        <v>135</v>
      </c>
      <c r="BR116" s="864"/>
      <c r="BS116" s="864"/>
      <c r="BT116" s="864"/>
      <c r="BU116" s="864"/>
      <c r="BV116" s="864" t="s">
        <v>429</v>
      </c>
      <c r="BW116" s="864"/>
      <c r="BX116" s="864"/>
      <c r="BY116" s="864"/>
      <c r="BZ116" s="864"/>
      <c r="CA116" s="864" t="s">
        <v>135</v>
      </c>
      <c r="CB116" s="864"/>
      <c r="CC116" s="864"/>
      <c r="CD116" s="864"/>
      <c r="CE116" s="864"/>
      <c r="CF116" s="925" t="s">
        <v>429</v>
      </c>
      <c r="CG116" s="926"/>
      <c r="CH116" s="926"/>
      <c r="CI116" s="926"/>
      <c r="CJ116" s="926"/>
      <c r="CK116" s="981"/>
      <c r="CL116" s="868"/>
      <c r="CM116" s="871" t="s">
        <v>449</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826">
        <v>755942</v>
      </c>
      <c r="DH116" s="827"/>
      <c r="DI116" s="827"/>
      <c r="DJ116" s="827"/>
      <c r="DK116" s="828"/>
      <c r="DL116" s="829">
        <v>753542</v>
      </c>
      <c r="DM116" s="827"/>
      <c r="DN116" s="827"/>
      <c r="DO116" s="827"/>
      <c r="DP116" s="828"/>
      <c r="DQ116" s="829">
        <v>617880</v>
      </c>
      <c r="DR116" s="827"/>
      <c r="DS116" s="827"/>
      <c r="DT116" s="827"/>
      <c r="DU116" s="828"/>
      <c r="DV116" s="874">
        <v>0.9</v>
      </c>
      <c r="DW116" s="875"/>
      <c r="DX116" s="875"/>
      <c r="DY116" s="875"/>
      <c r="DZ116" s="876"/>
    </row>
    <row r="117" spans="1:130" s="248" customFormat="1" ht="26.25" customHeight="1" x14ac:dyDescent="0.2">
      <c r="A117" s="951" t="s">
        <v>185</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927" t="s">
        <v>450</v>
      </c>
      <c r="Z117" s="953"/>
      <c r="AA117" s="958">
        <v>3563924</v>
      </c>
      <c r="AB117" s="959"/>
      <c r="AC117" s="959"/>
      <c r="AD117" s="959"/>
      <c r="AE117" s="960"/>
      <c r="AF117" s="961">
        <v>3360213</v>
      </c>
      <c r="AG117" s="959"/>
      <c r="AH117" s="959"/>
      <c r="AI117" s="959"/>
      <c r="AJ117" s="960"/>
      <c r="AK117" s="961">
        <v>3181860</v>
      </c>
      <c r="AL117" s="959"/>
      <c r="AM117" s="959"/>
      <c r="AN117" s="959"/>
      <c r="AO117" s="960"/>
      <c r="AP117" s="962"/>
      <c r="AQ117" s="963"/>
      <c r="AR117" s="963"/>
      <c r="AS117" s="963"/>
      <c r="AT117" s="964"/>
      <c r="AU117" s="986"/>
      <c r="AV117" s="987"/>
      <c r="AW117" s="987"/>
      <c r="AX117" s="987"/>
      <c r="AY117" s="987"/>
      <c r="AZ117" s="913" t="s">
        <v>451</v>
      </c>
      <c r="BA117" s="914"/>
      <c r="BB117" s="914"/>
      <c r="BC117" s="914"/>
      <c r="BD117" s="914"/>
      <c r="BE117" s="914"/>
      <c r="BF117" s="914"/>
      <c r="BG117" s="914"/>
      <c r="BH117" s="914"/>
      <c r="BI117" s="914"/>
      <c r="BJ117" s="914"/>
      <c r="BK117" s="914"/>
      <c r="BL117" s="914"/>
      <c r="BM117" s="914"/>
      <c r="BN117" s="914"/>
      <c r="BO117" s="914"/>
      <c r="BP117" s="915"/>
      <c r="BQ117" s="863" t="s">
        <v>429</v>
      </c>
      <c r="BR117" s="864"/>
      <c r="BS117" s="864"/>
      <c r="BT117" s="864"/>
      <c r="BU117" s="864"/>
      <c r="BV117" s="864" t="s">
        <v>429</v>
      </c>
      <c r="BW117" s="864"/>
      <c r="BX117" s="864"/>
      <c r="BY117" s="864"/>
      <c r="BZ117" s="864"/>
      <c r="CA117" s="864" t="s">
        <v>135</v>
      </c>
      <c r="CB117" s="864"/>
      <c r="CC117" s="864"/>
      <c r="CD117" s="864"/>
      <c r="CE117" s="864"/>
      <c r="CF117" s="925" t="s">
        <v>429</v>
      </c>
      <c r="CG117" s="926"/>
      <c r="CH117" s="926"/>
      <c r="CI117" s="926"/>
      <c r="CJ117" s="926"/>
      <c r="CK117" s="981"/>
      <c r="CL117" s="868"/>
      <c r="CM117" s="871" t="s">
        <v>452</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826" t="s">
        <v>429</v>
      </c>
      <c r="DH117" s="827"/>
      <c r="DI117" s="827"/>
      <c r="DJ117" s="827"/>
      <c r="DK117" s="828"/>
      <c r="DL117" s="829" t="s">
        <v>429</v>
      </c>
      <c r="DM117" s="827"/>
      <c r="DN117" s="827"/>
      <c r="DO117" s="827"/>
      <c r="DP117" s="828"/>
      <c r="DQ117" s="829" t="s">
        <v>437</v>
      </c>
      <c r="DR117" s="827"/>
      <c r="DS117" s="827"/>
      <c r="DT117" s="827"/>
      <c r="DU117" s="828"/>
      <c r="DV117" s="874" t="s">
        <v>437</v>
      </c>
      <c r="DW117" s="875"/>
      <c r="DX117" s="875"/>
      <c r="DY117" s="875"/>
      <c r="DZ117" s="876"/>
    </row>
    <row r="118" spans="1:130" s="248" customFormat="1" ht="26.25" customHeight="1" x14ac:dyDescent="0.2">
      <c r="A118" s="951" t="s">
        <v>422</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4" t="s">
        <v>419</v>
      </c>
      <c r="AB118" s="952"/>
      <c r="AC118" s="952"/>
      <c r="AD118" s="952"/>
      <c r="AE118" s="953"/>
      <c r="AF118" s="954" t="s">
        <v>420</v>
      </c>
      <c r="AG118" s="952"/>
      <c r="AH118" s="952"/>
      <c r="AI118" s="952"/>
      <c r="AJ118" s="953"/>
      <c r="AK118" s="954" t="s">
        <v>306</v>
      </c>
      <c r="AL118" s="952"/>
      <c r="AM118" s="952"/>
      <c r="AN118" s="952"/>
      <c r="AO118" s="953"/>
      <c r="AP118" s="955" t="s">
        <v>421</v>
      </c>
      <c r="AQ118" s="956"/>
      <c r="AR118" s="956"/>
      <c r="AS118" s="956"/>
      <c r="AT118" s="957"/>
      <c r="AU118" s="986"/>
      <c r="AV118" s="987"/>
      <c r="AW118" s="987"/>
      <c r="AX118" s="987"/>
      <c r="AY118" s="987"/>
      <c r="AZ118" s="929" t="s">
        <v>453</v>
      </c>
      <c r="BA118" s="930"/>
      <c r="BB118" s="930"/>
      <c r="BC118" s="930"/>
      <c r="BD118" s="930"/>
      <c r="BE118" s="930"/>
      <c r="BF118" s="930"/>
      <c r="BG118" s="930"/>
      <c r="BH118" s="930"/>
      <c r="BI118" s="930"/>
      <c r="BJ118" s="930"/>
      <c r="BK118" s="930"/>
      <c r="BL118" s="930"/>
      <c r="BM118" s="930"/>
      <c r="BN118" s="930"/>
      <c r="BO118" s="930"/>
      <c r="BP118" s="931"/>
      <c r="BQ118" s="932" t="s">
        <v>135</v>
      </c>
      <c r="BR118" s="895"/>
      <c r="BS118" s="895"/>
      <c r="BT118" s="895"/>
      <c r="BU118" s="895"/>
      <c r="BV118" s="895" t="s">
        <v>135</v>
      </c>
      <c r="BW118" s="895"/>
      <c r="BX118" s="895"/>
      <c r="BY118" s="895"/>
      <c r="BZ118" s="895"/>
      <c r="CA118" s="895" t="s">
        <v>135</v>
      </c>
      <c r="CB118" s="895"/>
      <c r="CC118" s="895"/>
      <c r="CD118" s="895"/>
      <c r="CE118" s="895"/>
      <c r="CF118" s="925" t="s">
        <v>135</v>
      </c>
      <c r="CG118" s="926"/>
      <c r="CH118" s="926"/>
      <c r="CI118" s="926"/>
      <c r="CJ118" s="926"/>
      <c r="CK118" s="981"/>
      <c r="CL118" s="868"/>
      <c r="CM118" s="871" t="s">
        <v>454</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826" t="s">
        <v>428</v>
      </c>
      <c r="DH118" s="827"/>
      <c r="DI118" s="827"/>
      <c r="DJ118" s="827"/>
      <c r="DK118" s="828"/>
      <c r="DL118" s="829" t="s">
        <v>447</v>
      </c>
      <c r="DM118" s="827"/>
      <c r="DN118" s="827"/>
      <c r="DO118" s="827"/>
      <c r="DP118" s="828"/>
      <c r="DQ118" s="829" t="s">
        <v>437</v>
      </c>
      <c r="DR118" s="827"/>
      <c r="DS118" s="827"/>
      <c r="DT118" s="827"/>
      <c r="DU118" s="828"/>
      <c r="DV118" s="874" t="s">
        <v>135</v>
      </c>
      <c r="DW118" s="875"/>
      <c r="DX118" s="875"/>
      <c r="DY118" s="875"/>
      <c r="DZ118" s="876"/>
    </row>
    <row r="119" spans="1:130" s="248" customFormat="1" ht="26.25" customHeight="1" x14ac:dyDescent="0.2">
      <c r="A119" s="865" t="s">
        <v>425</v>
      </c>
      <c r="B119" s="866"/>
      <c r="C119" s="941" t="s">
        <v>426</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v>511761</v>
      </c>
      <c r="AB119" s="945"/>
      <c r="AC119" s="945"/>
      <c r="AD119" s="945"/>
      <c r="AE119" s="946"/>
      <c r="AF119" s="947">
        <v>512142</v>
      </c>
      <c r="AG119" s="945"/>
      <c r="AH119" s="945"/>
      <c r="AI119" s="945"/>
      <c r="AJ119" s="946"/>
      <c r="AK119" s="947">
        <v>411387</v>
      </c>
      <c r="AL119" s="945"/>
      <c r="AM119" s="945"/>
      <c r="AN119" s="945"/>
      <c r="AO119" s="946"/>
      <c r="AP119" s="948">
        <v>0.6</v>
      </c>
      <c r="AQ119" s="949"/>
      <c r="AR119" s="949"/>
      <c r="AS119" s="949"/>
      <c r="AT119" s="950"/>
      <c r="AU119" s="988"/>
      <c r="AV119" s="989"/>
      <c r="AW119" s="989"/>
      <c r="AX119" s="989"/>
      <c r="AY119" s="989"/>
      <c r="AZ119" s="278" t="s">
        <v>185</v>
      </c>
      <c r="BA119" s="278"/>
      <c r="BB119" s="278"/>
      <c r="BC119" s="278"/>
      <c r="BD119" s="278"/>
      <c r="BE119" s="278"/>
      <c r="BF119" s="278"/>
      <c r="BG119" s="278"/>
      <c r="BH119" s="278"/>
      <c r="BI119" s="278"/>
      <c r="BJ119" s="278"/>
      <c r="BK119" s="278"/>
      <c r="BL119" s="278"/>
      <c r="BM119" s="278"/>
      <c r="BN119" s="278"/>
      <c r="BO119" s="927" t="s">
        <v>455</v>
      </c>
      <c r="BP119" s="928"/>
      <c r="BQ119" s="932">
        <v>51078679</v>
      </c>
      <c r="BR119" s="895"/>
      <c r="BS119" s="895"/>
      <c r="BT119" s="895"/>
      <c r="BU119" s="895"/>
      <c r="BV119" s="895">
        <v>50780295</v>
      </c>
      <c r="BW119" s="895"/>
      <c r="BX119" s="895"/>
      <c r="BY119" s="895"/>
      <c r="BZ119" s="895"/>
      <c r="CA119" s="895">
        <v>51060409</v>
      </c>
      <c r="CB119" s="895"/>
      <c r="CC119" s="895"/>
      <c r="CD119" s="895"/>
      <c r="CE119" s="895"/>
      <c r="CF119" s="793"/>
      <c r="CG119" s="794"/>
      <c r="CH119" s="794"/>
      <c r="CI119" s="794"/>
      <c r="CJ119" s="884"/>
      <c r="CK119" s="982"/>
      <c r="CL119" s="870"/>
      <c r="CM119" s="888" t="s">
        <v>456</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09" t="s">
        <v>437</v>
      </c>
      <c r="DH119" s="810"/>
      <c r="DI119" s="810"/>
      <c r="DJ119" s="810"/>
      <c r="DK119" s="811"/>
      <c r="DL119" s="812" t="s">
        <v>429</v>
      </c>
      <c r="DM119" s="810"/>
      <c r="DN119" s="810"/>
      <c r="DO119" s="810"/>
      <c r="DP119" s="811"/>
      <c r="DQ119" s="812" t="s">
        <v>135</v>
      </c>
      <c r="DR119" s="810"/>
      <c r="DS119" s="810"/>
      <c r="DT119" s="810"/>
      <c r="DU119" s="811"/>
      <c r="DV119" s="898" t="s">
        <v>429</v>
      </c>
      <c r="DW119" s="899"/>
      <c r="DX119" s="899"/>
      <c r="DY119" s="899"/>
      <c r="DZ119" s="900"/>
    </row>
    <row r="120" spans="1:130" s="248" customFormat="1" ht="26.25" customHeight="1" x14ac:dyDescent="0.2">
      <c r="A120" s="867"/>
      <c r="B120" s="868"/>
      <c r="C120" s="871" t="s">
        <v>431</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826" t="s">
        <v>437</v>
      </c>
      <c r="AB120" s="827"/>
      <c r="AC120" s="827"/>
      <c r="AD120" s="827"/>
      <c r="AE120" s="828"/>
      <c r="AF120" s="829" t="s">
        <v>135</v>
      </c>
      <c r="AG120" s="827"/>
      <c r="AH120" s="827"/>
      <c r="AI120" s="827"/>
      <c r="AJ120" s="828"/>
      <c r="AK120" s="829" t="s">
        <v>447</v>
      </c>
      <c r="AL120" s="827"/>
      <c r="AM120" s="827"/>
      <c r="AN120" s="827"/>
      <c r="AO120" s="828"/>
      <c r="AP120" s="874" t="s">
        <v>429</v>
      </c>
      <c r="AQ120" s="875"/>
      <c r="AR120" s="875"/>
      <c r="AS120" s="875"/>
      <c r="AT120" s="876"/>
      <c r="AU120" s="933" t="s">
        <v>457</v>
      </c>
      <c r="AV120" s="934"/>
      <c r="AW120" s="934"/>
      <c r="AX120" s="934"/>
      <c r="AY120" s="935"/>
      <c r="AZ120" s="910" t="s">
        <v>458</v>
      </c>
      <c r="BA120" s="855"/>
      <c r="BB120" s="855"/>
      <c r="BC120" s="855"/>
      <c r="BD120" s="855"/>
      <c r="BE120" s="855"/>
      <c r="BF120" s="855"/>
      <c r="BG120" s="855"/>
      <c r="BH120" s="855"/>
      <c r="BI120" s="855"/>
      <c r="BJ120" s="855"/>
      <c r="BK120" s="855"/>
      <c r="BL120" s="855"/>
      <c r="BM120" s="855"/>
      <c r="BN120" s="855"/>
      <c r="BO120" s="855"/>
      <c r="BP120" s="856"/>
      <c r="BQ120" s="911">
        <v>24902751</v>
      </c>
      <c r="BR120" s="892"/>
      <c r="BS120" s="892"/>
      <c r="BT120" s="892"/>
      <c r="BU120" s="892"/>
      <c r="BV120" s="892">
        <v>29511168</v>
      </c>
      <c r="BW120" s="892"/>
      <c r="BX120" s="892"/>
      <c r="BY120" s="892"/>
      <c r="BZ120" s="892"/>
      <c r="CA120" s="892">
        <v>34794477</v>
      </c>
      <c r="CB120" s="892"/>
      <c r="CC120" s="892"/>
      <c r="CD120" s="892"/>
      <c r="CE120" s="892"/>
      <c r="CF120" s="916">
        <v>51.8</v>
      </c>
      <c r="CG120" s="917"/>
      <c r="CH120" s="917"/>
      <c r="CI120" s="917"/>
      <c r="CJ120" s="917"/>
      <c r="CK120" s="918" t="s">
        <v>459</v>
      </c>
      <c r="CL120" s="902"/>
      <c r="CM120" s="902"/>
      <c r="CN120" s="902"/>
      <c r="CO120" s="903"/>
      <c r="CP120" s="922" t="s">
        <v>460</v>
      </c>
      <c r="CQ120" s="923"/>
      <c r="CR120" s="923"/>
      <c r="CS120" s="923"/>
      <c r="CT120" s="923"/>
      <c r="CU120" s="923"/>
      <c r="CV120" s="923"/>
      <c r="CW120" s="923"/>
      <c r="CX120" s="923"/>
      <c r="CY120" s="923"/>
      <c r="CZ120" s="923"/>
      <c r="DA120" s="923"/>
      <c r="DB120" s="923"/>
      <c r="DC120" s="923"/>
      <c r="DD120" s="923"/>
      <c r="DE120" s="923"/>
      <c r="DF120" s="924"/>
      <c r="DG120" s="911" t="s">
        <v>135</v>
      </c>
      <c r="DH120" s="892"/>
      <c r="DI120" s="892"/>
      <c r="DJ120" s="892"/>
      <c r="DK120" s="892"/>
      <c r="DL120" s="892" t="s">
        <v>429</v>
      </c>
      <c r="DM120" s="892"/>
      <c r="DN120" s="892"/>
      <c r="DO120" s="892"/>
      <c r="DP120" s="892"/>
      <c r="DQ120" s="892" t="s">
        <v>429</v>
      </c>
      <c r="DR120" s="892"/>
      <c r="DS120" s="892"/>
      <c r="DT120" s="892"/>
      <c r="DU120" s="892"/>
      <c r="DV120" s="893" t="s">
        <v>135</v>
      </c>
      <c r="DW120" s="893"/>
      <c r="DX120" s="893"/>
      <c r="DY120" s="893"/>
      <c r="DZ120" s="894"/>
    </row>
    <row r="121" spans="1:130" s="248" customFormat="1" ht="26.25" customHeight="1" x14ac:dyDescent="0.2">
      <c r="A121" s="867"/>
      <c r="B121" s="868"/>
      <c r="C121" s="913" t="s">
        <v>461</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826" t="s">
        <v>429</v>
      </c>
      <c r="AB121" s="827"/>
      <c r="AC121" s="827"/>
      <c r="AD121" s="827"/>
      <c r="AE121" s="828"/>
      <c r="AF121" s="829" t="s">
        <v>429</v>
      </c>
      <c r="AG121" s="827"/>
      <c r="AH121" s="827"/>
      <c r="AI121" s="827"/>
      <c r="AJ121" s="828"/>
      <c r="AK121" s="829" t="s">
        <v>447</v>
      </c>
      <c r="AL121" s="827"/>
      <c r="AM121" s="827"/>
      <c r="AN121" s="827"/>
      <c r="AO121" s="828"/>
      <c r="AP121" s="874" t="s">
        <v>135</v>
      </c>
      <c r="AQ121" s="875"/>
      <c r="AR121" s="875"/>
      <c r="AS121" s="875"/>
      <c r="AT121" s="876"/>
      <c r="AU121" s="936"/>
      <c r="AV121" s="937"/>
      <c r="AW121" s="937"/>
      <c r="AX121" s="937"/>
      <c r="AY121" s="938"/>
      <c r="AZ121" s="862" t="s">
        <v>462</v>
      </c>
      <c r="BA121" s="797"/>
      <c r="BB121" s="797"/>
      <c r="BC121" s="797"/>
      <c r="BD121" s="797"/>
      <c r="BE121" s="797"/>
      <c r="BF121" s="797"/>
      <c r="BG121" s="797"/>
      <c r="BH121" s="797"/>
      <c r="BI121" s="797"/>
      <c r="BJ121" s="797"/>
      <c r="BK121" s="797"/>
      <c r="BL121" s="797"/>
      <c r="BM121" s="797"/>
      <c r="BN121" s="797"/>
      <c r="BO121" s="797"/>
      <c r="BP121" s="798"/>
      <c r="BQ121" s="863" t="s">
        <v>429</v>
      </c>
      <c r="BR121" s="864"/>
      <c r="BS121" s="864"/>
      <c r="BT121" s="864"/>
      <c r="BU121" s="864"/>
      <c r="BV121" s="864" t="s">
        <v>429</v>
      </c>
      <c r="BW121" s="864"/>
      <c r="BX121" s="864"/>
      <c r="BY121" s="864"/>
      <c r="BZ121" s="864"/>
      <c r="CA121" s="864" t="s">
        <v>429</v>
      </c>
      <c r="CB121" s="864"/>
      <c r="CC121" s="864"/>
      <c r="CD121" s="864"/>
      <c r="CE121" s="864"/>
      <c r="CF121" s="925" t="s">
        <v>135</v>
      </c>
      <c r="CG121" s="926"/>
      <c r="CH121" s="926"/>
      <c r="CI121" s="926"/>
      <c r="CJ121" s="926"/>
      <c r="CK121" s="919"/>
      <c r="CL121" s="905"/>
      <c r="CM121" s="905"/>
      <c r="CN121" s="905"/>
      <c r="CO121" s="906"/>
      <c r="CP121" s="885" t="s">
        <v>463</v>
      </c>
      <c r="CQ121" s="886"/>
      <c r="CR121" s="886"/>
      <c r="CS121" s="886"/>
      <c r="CT121" s="886"/>
      <c r="CU121" s="886"/>
      <c r="CV121" s="886"/>
      <c r="CW121" s="886"/>
      <c r="CX121" s="886"/>
      <c r="CY121" s="886"/>
      <c r="CZ121" s="886"/>
      <c r="DA121" s="886"/>
      <c r="DB121" s="886"/>
      <c r="DC121" s="886"/>
      <c r="DD121" s="886"/>
      <c r="DE121" s="886"/>
      <c r="DF121" s="887"/>
      <c r="DG121" s="863" t="s">
        <v>429</v>
      </c>
      <c r="DH121" s="864"/>
      <c r="DI121" s="864"/>
      <c r="DJ121" s="864"/>
      <c r="DK121" s="864"/>
      <c r="DL121" s="864" t="s">
        <v>429</v>
      </c>
      <c r="DM121" s="864"/>
      <c r="DN121" s="864"/>
      <c r="DO121" s="864"/>
      <c r="DP121" s="864"/>
      <c r="DQ121" s="864" t="s">
        <v>135</v>
      </c>
      <c r="DR121" s="864"/>
      <c r="DS121" s="864"/>
      <c r="DT121" s="864"/>
      <c r="DU121" s="864"/>
      <c r="DV121" s="841" t="s">
        <v>429</v>
      </c>
      <c r="DW121" s="841"/>
      <c r="DX121" s="841"/>
      <c r="DY121" s="841"/>
      <c r="DZ121" s="842"/>
    </row>
    <row r="122" spans="1:130" s="248" customFormat="1" ht="26.25" customHeight="1" x14ac:dyDescent="0.2">
      <c r="A122" s="867"/>
      <c r="B122" s="868"/>
      <c r="C122" s="871" t="s">
        <v>442</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826" t="s">
        <v>437</v>
      </c>
      <c r="AB122" s="827"/>
      <c r="AC122" s="827"/>
      <c r="AD122" s="827"/>
      <c r="AE122" s="828"/>
      <c r="AF122" s="829" t="s">
        <v>428</v>
      </c>
      <c r="AG122" s="827"/>
      <c r="AH122" s="827"/>
      <c r="AI122" s="827"/>
      <c r="AJ122" s="828"/>
      <c r="AK122" s="829" t="s">
        <v>429</v>
      </c>
      <c r="AL122" s="827"/>
      <c r="AM122" s="827"/>
      <c r="AN122" s="827"/>
      <c r="AO122" s="828"/>
      <c r="AP122" s="874" t="s">
        <v>429</v>
      </c>
      <c r="AQ122" s="875"/>
      <c r="AR122" s="875"/>
      <c r="AS122" s="875"/>
      <c r="AT122" s="876"/>
      <c r="AU122" s="936"/>
      <c r="AV122" s="937"/>
      <c r="AW122" s="937"/>
      <c r="AX122" s="937"/>
      <c r="AY122" s="938"/>
      <c r="AZ122" s="929" t="s">
        <v>464</v>
      </c>
      <c r="BA122" s="930"/>
      <c r="BB122" s="930"/>
      <c r="BC122" s="930"/>
      <c r="BD122" s="930"/>
      <c r="BE122" s="930"/>
      <c r="BF122" s="930"/>
      <c r="BG122" s="930"/>
      <c r="BH122" s="930"/>
      <c r="BI122" s="930"/>
      <c r="BJ122" s="930"/>
      <c r="BK122" s="930"/>
      <c r="BL122" s="930"/>
      <c r="BM122" s="930"/>
      <c r="BN122" s="930"/>
      <c r="BO122" s="930"/>
      <c r="BP122" s="931"/>
      <c r="BQ122" s="932">
        <v>38938354</v>
      </c>
      <c r="BR122" s="895"/>
      <c r="BS122" s="895"/>
      <c r="BT122" s="895"/>
      <c r="BU122" s="895"/>
      <c r="BV122" s="895">
        <v>35732080</v>
      </c>
      <c r="BW122" s="895"/>
      <c r="BX122" s="895"/>
      <c r="BY122" s="895"/>
      <c r="BZ122" s="895"/>
      <c r="CA122" s="895">
        <v>34606706</v>
      </c>
      <c r="CB122" s="895"/>
      <c r="CC122" s="895"/>
      <c r="CD122" s="895"/>
      <c r="CE122" s="895"/>
      <c r="CF122" s="896">
        <v>51.5</v>
      </c>
      <c r="CG122" s="897"/>
      <c r="CH122" s="897"/>
      <c r="CI122" s="897"/>
      <c r="CJ122" s="897"/>
      <c r="CK122" s="919"/>
      <c r="CL122" s="905"/>
      <c r="CM122" s="905"/>
      <c r="CN122" s="905"/>
      <c r="CO122" s="906"/>
      <c r="CP122" s="885" t="s">
        <v>465</v>
      </c>
      <c r="CQ122" s="886"/>
      <c r="CR122" s="886"/>
      <c r="CS122" s="886"/>
      <c r="CT122" s="886"/>
      <c r="CU122" s="886"/>
      <c r="CV122" s="886"/>
      <c r="CW122" s="886"/>
      <c r="CX122" s="886"/>
      <c r="CY122" s="886"/>
      <c r="CZ122" s="886"/>
      <c r="DA122" s="886"/>
      <c r="DB122" s="886"/>
      <c r="DC122" s="886"/>
      <c r="DD122" s="886"/>
      <c r="DE122" s="886"/>
      <c r="DF122" s="887"/>
      <c r="DG122" s="863" t="s">
        <v>437</v>
      </c>
      <c r="DH122" s="864"/>
      <c r="DI122" s="864"/>
      <c r="DJ122" s="864"/>
      <c r="DK122" s="864"/>
      <c r="DL122" s="864" t="s">
        <v>429</v>
      </c>
      <c r="DM122" s="864"/>
      <c r="DN122" s="864"/>
      <c r="DO122" s="864"/>
      <c r="DP122" s="864"/>
      <c r="DQ122" s="864" t="s">
        <v>437</v>
      </c>
      <c r="DR122" s="864"/>
      <c r="DS122" s="864"/>
      <c r="DT122" s="864"/>
      <c r="DU122" s="864"/>
      <c r="DV122" s="841" t="s">
        <v>429</v>
      </c>
      <c r="DW122" s="841"/>
      <c r="DX122" s="841"/>
      <c r="DY122" s="841"/>
      <c r="DZ122" s="842"/>
    </row>
    <row r="123" spans="1:130" s="248" customFormat="1" ht="26.25" customHeight="1" x14ac:dyDescent="0.2">
      <c r="A123" s="867"/>
      <c r="B123" s="868"/>
      <c r="C123" s="871" t="s">
        <v>449</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826">
        <v>69270</v>
      </c>
      <c r="AB123" s="827"/>
      <c r="AC123" s="827"/>
      <c r="AD123" s="827"/>
      <c r="AE123" s="828"/>
      <c r="AF123" s="829">
        <v>69111</v>
      </c>
      <c r="AG123" s="827"/>
      <c r="AH123" s="827"/>
      <c r="AI123" s="827"/>
      <c r="AJ123" s="828"/>
      <c r="AK123" s="829">
        <v>68951</v>
      </c>
      <c r="AL123" s="827"/>
      <c r="AM123" s="827"/>
      <c r="AN123" s="827"/>
      <c r="AO123" s="828"/>
      <c r="AP123" s="874">
        <v>0.1</v>
      </c>
      <c r="AQ123" s="875"/>
      <c r="AR123" s="875"/>
      <c r="AS123" s="875"/>
      <c r="AT123" s="876"/>
      <c r="AU123" s="939"/>
      <c r="AV123" s="940"/>
      <c r="AW123" s="940"/>
      <c r="AX123" s="940"/>
      <c r="AY123" s="940"/>
      <c r="AZ123" s="278" t="s">
        <v>185</v>
      </c>
      <c r="BA123" s="278"/>
      <c r="BB123" s="278"/>
      <c r="BC123" s="278"/>
      <c r="BD123" s="278"/>
      <c r="BE123" s="278"/>
      <c r="BF123" s="278"/>
      <c r="BG123" s="278"/>
      <c r="BH123" s="278"/>
      <c r="BI123" s="278"/>
      <c r="BJ123" s="278"/>
      <c r="BK123" s="278"/>
      <c r="BL123" s="278"/>
      <c r="BM123" s="278"/>
      <c r="BN123" s="278"/>
      <c r="BO123" s="927" t="s">
        <v>466</v>
      </c>
      <c r="BP123" s="928"/>
      <c r="BQ123" s="882">
        <v>63841105</v>
      </c>
      <c r="BR123" s="883"/>
      <c r="BS123" s="883"/>
      <c r="BT123" s="883"/>
      <c r="BU123" s="883"/>
      <c r="BV123" s="883">
        <v>65243248</v>
      </c>
      <c r="BW123" s="883"/>
      <c r="BX123" s="883"/>
      <c r="BY123" s="883"/>
      <c r="BZ123" s="883"/>
      <c r="CA123" s="883">
        <v>69401183</v>
      </c>
      <c r="CB123" s="883"/>
      <c r="CC123" s="883"/>
      <c r="CD123" s="883"/>
      <c r="CE123" s="883"/>
      <c r="CF123" s="793"/>
      <c r="CG123" s="794"/>
      <c r="CH123" s="794"/>
      <c r="CI123" s="794"/>
      <c r="CJ123" s="884"/>
      <c r="CK123" s="919"/>
      <c r="CL123" s="905"/>
      <c r="CM123" s="905"/>
      <c r="CN123" s="905"/>
      <c r="CO123" s="906"/>
      <c r="CP123" s="885"/>
      <c r="CQ123" s="886"/>
      <c r="CR123" s="886"/>
      <c r="CS123" s="886"/>
      <c r="CT123" s="886"/>
      <c r="CU123" s="886"/>
      <c r="CV123" s="886"/>
      <c r="CW123" s="886"/>
      <c r="CX123" s="886"/>
      <c r="CY123" s="886"/>
      <c r="CZ123" s="886"/>
      <c r="DA123" s="886"/>
      <c r="DB123" s="886"/>
      <c r="DC123" s="886"/>
      <c r="DD123" s="886"/>
      <c r="DE123" s="886"/>
      <c r="DF123" s="887"/>
      <c r="DG123" s="826"/>
      <c r="DH123" s="827"/>
      <c r="DI123" s="827"/>
      <c r="DJ123" s="827"/>
      <c r="DK123" s="828"/>
      <c r="DL123" s="829"/>
      <c r="DM123" s="827"/>
      <c r="DN123" s="827"/>
      <c r="DO123" s="827"/>
      <c r="DP123" s="828"/>
      <c r="DQ123" s="829"/>
      <c r="DR123" s="827"/>
      <c r="DS123" s="827"/>
      <c r="DT123" s="827"/>
      <c r="DU123" s="828"/>
      <c r="DV123" s="874"/>
      <c r="DW123" s="875"/>
      <c r="DX123" s="875"/>
      <c r="DY123" s="875"/>
      <c r="DZ123" s="876"/>
    </row>
    <row r="124" spans="1:130" s="248" customFormat="1" ht="26.25" customHeight="1" thickBot="1" x14ac:dyDescent="0.25">
      <c r="A124" s="867"/>
      <c r="B124" s="868"/>
      <c r="C124" s="871" t="s">
        <v>452</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826" t="s">
        <v>135</v>
      </c>
      <c r="AB124" s="827"/>
      <c r="AC124" s="827"/>
      <c r="AD124" s="827"/>
      <c r="AE124" s="828"/>
      <c r="AF124" s="829" t="s">
        <v>135</v>
      </c>
      <c r="AG124" s="827"/>
      <c r="AH124" s="827"/>
      <c r="AI124" s="827"/>
      <c r="AJ124" s="828"/>
      <c r="AK124" s="829" t="s">
        <v>135</v>
      </c>
      <c r="AL124" s="827"/>
      <c r="AM124" s="827"/>
      <c r="AN124" s="827"/>
      <c r="AO124" s="828"/>
      <c r="AP124" s="874" t="s">
        <v>429</v>
      </c>
      <c r="AQ124" s="875"/>
      <c r="AR124" s="875"/>
      <c r="AS124" s="875"/>
      <c r="AT124" s="876"/>
      <c r="AU124" s="877" t="s">
        <v>467</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429</v>
      </c>
      <c r="BR124" s="881"/>
      <c r="BS124" s="881"/>
      <c r="BT124" s="881"/>
      <c r="BU124" s="881"/>
      <c r="BV124" s="881" t="s">
        <v>135</v>
      </c>
      <c r="BW124" s="881"/>
      <c r="BX124" s="881"/>
      <c r="BY124" s="881"/>
      <c r="BZ124" s="881"/>
      <c r="CA124" s="881" t="s">
        <v>428</v>
      </c>
      <c r="CB124" s="881"/>
      <c r="CC124" s="881"/>
      <c r="CD124" s="881"/>
      <c r="CE124" s="881"/>
      <c r="CF124" s="771"/>
      <c r="CG124" s="772"/>
      <c r="CH124" s="772"/>
      <c r="CI124" s="772"/>
      <c r="CJ124" s="912"/>
      <c r="CK124" s="920"/>
      <c r="CL124" s="920"/>
      <c r="CM124" s="920"/>
      <c r="CN124" s="920"/>
      <c r="CO124" s="921"/>
      <c r="CP124" s="885" t="s">
        <v>468</v>
      </c>
      <c r="CQ124" s="886"/>
      <c r="CR124" s="886"/>
      <c r="CS124" s="886"/>
      <c r="CT124" s="886"/>
      <c r="CU124" s="886"/>
      <c r="CV124" s="886"/>
      <c r="CW124" s="886"/>
      <c r="CX124" s="886"/>
      <c r="CY124" s="886"/>
      <c r="CZ124" s="886"/>
      <c r="DA124" s="886"/>
      <c r="DB124" s="886"/>
      <c r="DC124" s="886"/>
      <c r="DD124" s="886"/>
      <c r="DE124" s="886"/>
      <c r="DF124" s="887"/>
      <c r="DG124" s="809" t="s">
        <v>447</v>
      </c>
      <c r="DH124" s="810"/>
      <c r="DI124" s="810"/>
      <c r="DJ124" s="810"/>
      <c r="DK124" s="811"/>
      <c r="DL124" s="812" t="s">
        <v>437</v>
      </c>
      <c r="DM124" s="810"/>
      <c r="DN124" s="810"/>
      <c r="DO124" s="810"/>
      <c r="DP124" s="811"/>
      <c r="DQ124" s="812" t="s">
        <v>429</v>
      </c>
      <c r="DR124" s="810"/>
      <c r="DS124" s="810"/>
      <c r="DT124" s="810"/>
      <c r="DU124" s="811"/>
      <c r="DV124" s="898" t="s">
        <v>447</v>
      </c>
      <c r="DW124" s="899"/>
      <c r="DX124" s="899"/>
      <c r="DY124" s="899"/>
      <c r="DZ124" s="900"/>
    </row>
    <row r="125" spans="1:130" s="248" customFormat="1" ht="26.25" customHeight="1" x14ac:dyDescent="0.2">
      <c r="A125" s="867"/>
      <c r="B125" s="868"/>
      <c r="C125" s="871" t="s">
        <v>454</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826" t="s">
        <v>437</v>
      </c>
      <c r="AB125" s="827"/>
      <c r="AC125" s="827"/>
      <c r="AD125" s="827"/>
      <c r="AE125" s="828"/>
      <c r="AF125" s="829" t="s">
        <v>437</v>
      </c>
      <c r="AG125" s="827"/>
      <c r="AH125" s="827"/>
      <c r="AI125" s="827"/>
      <c r="AJ125" s="828"/>
      <c r="AK125" s="829" t="s">
        <v>447</v>
      </c>
      <c r="AL125" s="827"/>
      <c r="AM125" s="827"/>
      <c r="AN125" s="827"/>
      <c r="AO125" s="828"/>
      <c r="AP125" s="874" t="s">
        <v>447</v>
      </c>
      <c r="AQ125" s="875"/>
      <c r="AR125" s="875"/>
      <c r="AS125" s="875"/>
      <c r="AT125" s="87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01" t="s">
        <v>469</v>
      </c>
      <c r="CL125" s="902"/>
      <c r="CM125" s="902"/>
      <c r="CN125" s="902"/>
      <c r="CO125" s="903"/>
      <c r="CP125" s="910" t="s">
        <v>470</v>
      </c>
      <c r="CQ125" s="855"/>
      <c r="CR125" s="855"/>
      <c r="CS125" s="855"/>
      <c r="CT125" s="855"/>
      <c r="CU125" s="855"/>
      <c r="CV125" s="855"/>
      <c r="CW125" s="855"/>
      <c r="CX125" s="855"/>
      <c r="CY125" s="855"/>
      <c r="CZ125" s="855"/>
      <c r="DA125" s="855"/>
      <c r="DB125" s="855"/>
      <c r="DC125" s="855"/>
      <c r="DD125" s="855"/>
      <c r="DE125" s="855"/>
      <c r="DF125" s="856"/>
      <c r="DG125" s="911" t="s">
        <v>428</v>
      </c>
      <c r="DH125" s="892"/>
      <c r="DI125" s="892"/>
      <c r="DJ125" s="892"/>
      <c r="DK125" s="892"/>
      <c r="DL125" s="892" t="s">
        <v>447</v>
      </c>
      <c r="DM125" s="892"/>
      <c r="DN125" s="892"/>
      <c r="DO125" s="892"/>
      <c r="DP125" s="892"/>
      <c r="DQ125" s="892" t="s">
        <v>429</v>
      </c>
      <c r="DR125" s="892"/>
      <c r="DS125" s="892"/>
      <c r="DT125" s="892"/>
      <c r="DU125" s="892"/>
      <c r="DV125" s="893" t="s">
        <v>447</v>
      </c>
      <c r="DW125" s="893"/>
      <c r="DX125" s="893"/>
      <c r="DY125" s="893"/>
      <c r="DZ125" s="894"/>
    </row>
    <row r="126" spans="1:130" s="248" customFormat="1" ht="26.25" customHeight="1" thickBot="1" x14ac:dyDescent="0.25">
      <c r="A126" s="867"/>
      <c r="B126" s="868"/>
      <c r="C126" s="871" t="s">
        <v>456</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826" t="s">
        <v>429</v>
      </c>
      <c r="AB126" s="827"/>
      <c r="AC126" s="827"/>
      <c r="AD126" s="827"/>
      <c r="AE126" s="828"/>
      <c r="AF126" s="829" t="s">
        <v>135</v>
      </c>
      <c r="AG126" s="827"/>
      <c r="AH126" s="827"/>
      <c r="AI126" s="827"/>
      <c r="AJ126" s="828"/>
      <c r="AK126" s="829" t="s">
        <v>447</v>
      </c>
      <c r="AL126" s="827"/>
      <c r="AM126" s="827"/>
      <c r="AN126" s="827"/>
      <c r="AO126" s="828"/>
      <c r="AP126" s="874" t="s">
        <v>429</v>
      </c>
      <c r="AQ126" s="875"/>
      <c r="AR126" s="875"/>
      <c r="AS126" s="875"/>
      <c r="AT126" s="87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4"/>
      <c r="CL126" s="905"/>
      <c r="CM126" s="905"/>
      <c r="CN126" s="905"/>
      <c r="CO126" s="906"/>
      <c r="CP126" s="862" t="s">
        <v>471</v>
      </c>
      <c r="CQ126" s="797"/>
      <c r="CR126" s="797"/>
      <c r="CS126" s="797"/>
      <c r="CT126" s="797"/>
      <c r="CU126" s="797"/>
      <c r="CV126" s="797"/>
      <c r="CW126" s="797"/>
      <c r="CX126" s="797"/>
      <c r="CY126" s="797"/>
      <c r="CZ126" s="797"/>
      <c r="DA126" s="797"/>
      <c r="DB126" s="797"/>
      <c r="DC126" s="797"/>
      <c r="DD126" s="797"/>
      <c r="DE126" s="797"/>
      <c r="DF126" s="798"/>
      <c r="DG126" s="863" t="s">
        <v>447</v>
      </c>
      <c r="DH126" s="864"/>
      <c r="DI126" s="864"/>
      <c r="DJ126" s="864"/>
      <c r="DK126" s="864"/>
      <c r="DL126" s="864" t="s">
        <v>447</v>
      </c>
      <c r="DM126" s="864"/>
      <c r="DN126" s="864"/>
      <c r="DO126" s="864"/>
      <c r="DP126" s="864"/>
      <c r="DQ126" s="864">
        <v>1016439</v>
      </c>
      <c r="DR126" s="864"/>
      <c r="DS126" s="864"/>
      <c r="DT126" s="864"/>
      <c r="DU126" s="864"/>
      <c r="DV126" s="841">
        <v>1.5</v>
      </c>
      <c r="DW126" s="841"/>
      <c r="DX126" s="841"/>
      <c r="DY126" s="841"/>
      <c r="DZ126" s="842"/>
    </row>
    <row r="127" spans="1:130" s="248" customFormat="1" ht="26.25" customHeight="1" x14ac:dyDescent="0.2">
      <c r="A127" s="869"/>
      <c r="B127" s="870"/>
      <c r="C127" s="888" t="s">
        <v>472</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26" t="s">
        <v>429</v>
      </c>
      <c r="AB127" s="827"/>
      <c r="AC127" s="827"/>
      <c r="AD127" s="827"/>
      <c r="AE127" s="828"/>
      <c r="AF127" s="829" t="s">
        <v>437</v>
      </c>
      <c r="AG127" s="827"/>
      <c r="AH127" s="827"/>
      <c r="AI127" s="827"/>
      <c r="AJ127" s="828"/>
      <c r="AK127" s="829" t="s">
        <v>429</v>
      </c>
      <c r="AL127" s="827"/>
      <c r="AM127" s="827"/>
      <c r="AN127" s="827"/>
      <c r="AO127" s="828"/>
      <c r="AP127" s="874" t="s">
        <v>429</v>
      </c>
      <c r="AQ127" s="875"/>
      <c r="AR127" s="875"/>
      <c r="AS127" s="875"/>
      <c r="AT127" s="876"/>
      <c r="AU127" s="283"/>
      <c r="AV127" s="283"/>
      <c r="AW127" s="283"/>
      <c r="AX127" s="891" t="s">
        <v>473</v>
      </c>
      <c r="AY127" s="859"/>
      <c r="AZ127" s="859"/>
      <c r="BA127" s="859"/>
      <c r="BB127" s="859"/>
      <c r="BC127" s="859"/>
      <c r="BD127" s="859"/>
      <c r="BE127" s="860"/>
      <c r="BF127" s="858" t="s">
        <v>474</v>
      </c>
      <c r="BG127" s="859"/>
      <c r="BH127" s="859"/>
      <c r="BI127" s="859"/>
      <c r="BJ127" s="859"/>
      <c r="BK127" s="859"/>
      <c r="BL127" s="860"/>
      <c r="BM127" s="858" t="s">
        <v>475</v>
      </c>
      <c r="BN127" s="859"/>
      <c r="BO127" s="859"/>
      <c r="BP127" s="859"/>
      <c r="BQ127" s="859"/>
      <c r="BR127" s="859"/>
      <c r="BS127" s="860"/>
      <c r="BT127" s="858" t="s">
        <v>476</v>
      </c>
      <c r="BU127" s="859"/>
      <c r="BV127" s="859"/>
      <c r="BW127" s="859"/>
      <c r="BX127" s="859"/>
      <c r="BY127" s="859"/>
      <c r="BZ127" s="861"/>
      <c r="CA127" s="283"/>
      <c r="CB127" s="283"/>
      <c r="CC127" s="283"/>
      <c r="CD127" s="284"/>
      <c r="CE127" s="284"/>
      <c r="CF127" s="284"/>
      <c r="CG127" s="281"/>
      <c r="CH127" s="281"/>
      <c r="CI127" s="281"/>
      <c r="CJ127" s="282"/>
      <c r="CK127" s="904"/>
      <c r="CL127" s="905"/>
      <c r="CM127" s="905"/>
      <c r="CN127" s="905"/>
      <c r="CO127" s="906"/>
      <c r="CP127" s="862" t="s">
        <v>477</v>
      </c>
      <c r="CQ127" s="797"/>
      <c r="CR127" s="797"/>
      <c r="CS127" s="797"/>
      <c r="CT127" s="797"/>
      <c r="CU127" s="797"/>
      <c r="CV127" s="797"/>
      <c r="CW127" s="797"/>
      <c r="CX127" s="797"/>
      <c r="CY127" s="797"/>
      <c r="CZ127" s="797"/>
      <c r="DA127" s="797"/>
      <c r="DB127" s="797"/>
      <c r="DC127" s="797"/>
      <c r="DD127" s="797"/>
      <c r="DE127" s="797"/>
      <c r="DF127" s="798"/>
      <c r="DG127" s="863" t="s">
        <v>429</v>
      </c>
      <c r="DH127" s="864"/>
      <c r="DI127" s="864"/>
      <c r="DJ127" s="864"/>
      <c r="DK127" s="864"/>
      <c r="DL127" s="864" t="s">
        <v>437</v>
      </c>
      <c r="DM127" s="864"/>
      <c r="DN127" s="864"/>
      <c r="DO127" s="864"/>
      <c r="DP127" s="864"/>
      <c r="DQ127" s="864" t="s">
        <v>135</v>
      </c>
      <c r="DR127" s="864"/>
      <c r="DS127" s="864"/>
      <c r="DT127" s="864"/>
      <c r="DU127" s="864"/>
      <c r="DV127" s="841" t="s">
        <v>447</v>
      </c>
      <c r="DW127" s="841"/>
      <c r="DX127" s="841"/>
      <c r="DY127" s="841"/>
      <c r="DZ127" s="842"/>
    </row>
    <row r="128" spans="1:130" s="248" customFormat="1" ht="26.25" customHeight="1" thickBot="1" x14ac:dyDescent="0.25">
      <c r="A128" s="843" t="s">
        <v>478</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479</v>
      </c>
      <c r="X128" s="845"/>
      <c r="Y128" s="845"/>
      <c r="Z128" s="846"/>
      <c r="AA128" s="847" t="s">
        <v>447</v>
      </c>
      <c r="AB128" s="848"/>
      <c r="AC128" s="848"/>
      <c r="AD128" s="848"/>
      <c r="AE128" s="849"/>
      <c r="AF128" s="850">
        <v>996</v>
      </c>
      <c r="AG128" s="848"/>
      <c r="AH128" s="848"/>
      <c r="AI128" s="848"/>
      <c r="AJ128" s="849"/>
      <c r="AK128" s="850">
        <v>1006</v>
      </c>
      <c r="AL128" s="848"/>
      <c r="AM128" s="848"/>
      <c r="AN128" s="848"/>
      <c r="AO128" s="849"/>
      <c r="AP128" s="851"/>
      <c r="AQ128" s="852"/>
      <c r="AR128" s="852"/>
      <c r="AS128" s="852"/>
      <c r="AT128" s="853"/>
      <c r="AU128" s="283"/>
      <c r="AV128" s="283"/>
      <c r="AW128" s="283"/>
      <c r="AX128" s="854" t="s">
        <v>480</v>
      </c>
      <c r="AY128" s="855"/>
      <c r="AZ128" s="855"/>
      <c r="BA128" s="855"/>
      <c r="BB128" s="855"/>
      <c r="BC128" s="855"/>
      <c r="BD128" s="855"/>
      <c r="BE128" s="856"/>
      <c r="BF128" s="833" t="s">
        <v>429</v>
      </c>
      <c r="BG128" s="834"/>
      <c r="BH128" s="834"/>
      <c r="BI128" s="834"/>
      <c r="BJ128" s="834"/>
      <c r="BK128" s="834"/>
      <c r="BL128" s="857"/>
      <c r="BM128" s="833">
        <v>11.25</v>
      </c>
      <c r="BN128" s="834"/>
      <c r="BO128" s="834"/>
      <c r="BP128" s="834"/>
      <c r="BQ128" s="834"/>
      <c r="BR128" s="834"/>
      <c r="BS128" s="857"/>
      <c r="BT128" s="833">
        <v>20</v>
      </c>
      <c r="BU128" s="834"/>
      <c r="BV128" s="834"/>
      <c r="BW128" s="834"/>
      <c r="BX128" s="834"/>
      <c r="BY128" s="834"/>
      <c r="BZ128" s="835"/>
      <c r="CA128" s="284"/>
      <c r="CB128" s="284"/>
      <c r="CC128" s="284"/>
      <c r="CD128" s="284"/>
      <c r="CE128" s="284"/>
      <c r="CF128" s="284"/>
      <c r="CG128" s="281"/>
      <c r="CH128" s="281"/>
      <c r="CI128" s="281"/>
      <c r="CJ128" s="282"/>
      <c r="CK128" s="907"/>
      <c r="CL128" s="908"/>
      <c r="CM128" s="908"/>
      <c r="CN128" s="908"/>
      <c r="CO128" s="909"/>
      <c r="CP128" s="836" t="s">
        <v>481</v>
      </c>
      <c r="CQ128" s="775"/>
      <c r="CR128" s="775"/>
      <c r="CS128" s="775"/>
      <c r="CT128" s="775"/>
      <c r="CU128" s="775"/>
      <c r="CV128" s="775"/>
      <c r="CW128" s="775"/>
      <c r="CX128" s="775"/>
      <c r="CY128" s="775"/>
      <c r="CZ128" s="775"/>
      <c r="DA128" s="775"/>
      <c r="DB128" s="775"/>
      <c r="DC128" s="775"/>
      <c r="DD128" s="775"/>
      <c r="DE128" s="775"/>
      <c r="DF128" s="776"/>
      <c r="DG128" s="837" t="s">
        <v>429</v>
      </c>
      <c r="DH128" s="838"/>
      <c r="DI128" s="838"/>
      <c r="DJ128" s="838"/>
      <c r="DK128" s="838"/>
      <c r="DL128" s="838" t="s">
        <v>135</v>
      </c>
      <c r="DM128" s="838"/>
      <c r="DN128" s="838"/>
      <c r="DO128" s="838"/>
      <c r="DP128" s="838"/>
      <c r="DQ128" s="838" t="s">
        <v>429</v>
      </c>
      <c r="DR128" s="838"/>
      <c r="DS128" s="838"/>
      <c r="DT128" s="838"/>
      <c r="DU128" s="838"/>
      <c r="DV128" s="839" t="s">
        <v>428</v>
      </c>
      <c r="DW128" s="839"/>
      <c r="DX128" s="839"/>
      <c r="DY128" s="839"/>
      <c r="DZ128" s="840"/>
    </row>
    <row r="129" spans="1:131" s="248" customFormat="1" ht="26.25" customHeight="1" x14ac:dyDescent="0.2">
      <c r="A129" s="821" t="s">
        <v>107</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482</v>
      </c>
      <c r="X129" s="824"/>
      <c r="Y129" s="824"/>
      <c r="Z129" s="825"/>
      <c r="AA129" s="826">
        <v>70583854</v>
      </c>
      <c r="AB129" s="827"/>
      <c r="AC129" s="827"/>
      <c r="AD129" s="827"/>
      <c r="AE129" s="828"/>
      <c r="AF129" s="829">
        <v>73221654</v>
      </c>
      <c r="AG129" s="827"/>
      <c r="AH129" s="827"/>
      <c r="AI129" s="827"/>
      <c r="AJ129" s="828"/>
      <c r="AK129" s="829">
        <v>71383569</v>
      </c>
      <c r="AL129" s="827"/>
      <c r="AM129" s="827"/>
      <c r="AN129" s="827"/>
      <c r="AO129" s="828"/>
      <c r="AP129" s="830"/>
      <c r="AQ129" s="831"/>
      <c r="AR129" s="831"/>
      <c r="AS129" s="831"/>
      <c r="AT129" s="832"/>
      <c r="AU129" s="285"/>
      <c r="AV129" s="285"/>
      <c r="AW129" s="285"/>
      <c r="AX129" s="796" t="s">
        <v>483</v>
      </c>
      <c r="AY129" s="797"/>
      <c r="AZ129" s="797"/>
      <c r="BA129" s="797"/>
      <c r="BB129" s="797"/>
      <c r="BC129" s="797"/>
      <c r="BD129" s="797"/>
      <c r="BE129" s="798"/>
      <c r="BF129" s="816" t="s">
        <v>135</v>
      </c>
      <c r="BG129" s="817"/>
      <c r="BH129" s="817"/>
      <c r="BI129" s="817"/>
      <c r="BJ129" s="817"/>
      <c r="BK129" s="817"/>
      <c r="BL129" s="818"/>
      <c r="BM129" s="816">
        <v>16.25</v>
      </c>
      <c r="BN129" s="817"/>
      <c r="BO129" s="817"/>
      <c r="BP129" s="817"/>
      <c r="BQ129" s="817"/>
      <c r="BR129" s="817"/>
      <c r="BS129" s="818"/>
      <c r="BT129" s="816">
        <v>30</v>
      </c>
      <c r="BU129" s="819"/>
      <c r="BV129" s="819"/>
      <c r="BW129" s="819"/>
      <c r="BX129" s="819"/>
      <c r="BY129" s="819"/>
      <c r="BZ129" s="82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5"/>
      <c r="DQ129" s="255"/>
      <c r="DR129" s="255"/>
      <c r="DS129" s="255"/>
      <c r="DT129" s="255"/>
      <c r="DU129" s="255"/>
      <c r="DV129" s="255"/>
      <c r="DW129" s="255"/>
      <c r="DX129" s="255"/>
      <c r="DY129" s="255"/>
      <c r="DZ129" s="259"/>
    </row>
    <row r="130" spans="1:131" s="248" customFormat="1" ht="26.25" customHeight="1" x14ac:dyDescent="0.2">
      <c r="A130" s="821" t="s">
        <v>484</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485</v>
      </c>
      <c r="X130" s="824"/>
      <c r="Y130" s="824"/>
      <c r="Z130" s="825"/>
      <c r="AA130" s="826">
        <v>4263992</v>
      </c>
      <c r="AB130" s="827"/>
      <c r="AC130" s="827"/>
      <c r="AD130" s="827"/>
      <c r="AE130" s="828"/>
      <c r="AF130" s="829">
        <v>4166748</v>
      </c>
      <c r="AG130" s="827"/>
      <c r="AH130" s="827"/>
      <c r="AI130" s="827"/>
      <c r="AJ130" s="828"/>
      <c r="AK130" s="829">
        <v>4155274</v>
      </c>
      <c r="AL130" s="827"/>
      <c r="AM130" s="827"/>
      <c r="AN130" s="827"/>
      <c r="AO130" s="828"/>
      <c r="AP130" s="830"/>
      <c r="AQ130" s="831"/>
      <c r="AR130" s="831"/>
      <c r="AS130" s="831"/>
      <c r="AT130" s="832"/>
      <c r="AU130" s="285"/>
      <c r="AV130" s="285"/>
      <c r="AW130" s="285"/>
      <c r="AX130" s="796" t="s">
        <v>486</v>
      </c>
      <c r="AY130" s="797"/>
      <c r="AZ130" s="797"/>
      <c r="BA130" s="797"/>
      <c r="BB130" s="797"/>
      <c r="BC130" s="797"/>
      <c r="BD130" s="797"/>
      <c r="BE130" s="798"/>
      <c r="BF130" s="799">
        <v>-1.2</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5"/>
      <c r="DQ130" s="255"/>
      <c r="DR130" s="255"/>
      <c r="DS130" s="255"/>
      <c r="DT130" s="255"/>
      <c r="DU130" s="255"/>
      <c r="DV130" s="255"/>
      <c r="DW130" s="255"/>
      <c r="DX130" s="255"/>
      <c r="DY130" s="255"/>
      <c r="DZ130" s="259"/>
    </row>
    <row r="131" spans="1:131" s="248" customFormat="1" ht="26.25" customHeight="1" thickBot="1" x14ac:dyDescent="0.25">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487</v>
      </c>
      <c r="X131" s="807"/>
      <c r="Y131" s="807"/>
      <c r="Z131" s="808"/>
      <c r="AA131" s="809">
        <v>66319862</v>
      </c>
      <c r="AB131" s="810"/>
      <c r="AC131" s="810"/>
      <c r="AD131" s="810"/>
      <c r="AE131" s="811"/>
      <c r="AF131" s="812">
        <v>69054906</v>
      </c>
      <c r="AG131" s="810"/>
      <c r="AH131" s="810"/>
      <c r="AI131" s="810"/>
      <c r="AJ131" s="811"/>
      <c r="AK131" s="812">
        <v>67228295</v>
      </c>
      <c r="AL131" s="810"/>
      <c r="AM131" s="810"/>
      <c r="AN131" s="810"/>
      <c r="AO131" s="811"/>
      <c r="AP131" s="813"/>
      <c r="AQ131" s="814"/>
      <c r="AR131" s="814"/>
      <c r="AS131" s="814"/>
      <c r="AT131" s="815"/>
      <c r="AU131" s="285"/>
      <c r="AV131" s="285"/>
      <c r="AW131" s="285"/>
      <c r="AX131" s="774" t="s">
        <v>488</v>
      </c>
      <c r="AY131" s="775"/>
      <c r="AZ131" s="775"/>
      <c r="BA131" s="775"/>
      <c r="BB131" s="775"/>
      <c r="BC131" s="775"/>
      <c r="BD131" s="775"/>
      <c r="BE131" s="776"/>
      <c r="BF131" s="777" t="s">
        <v>429</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5"/>
      <c r="DQ131" s="255"/>
      <c r="DR131" s="255"/>
      <c r="DS131" s="255"/>
      <c r="DT131" s="255"/>
      <c r="DU131" s="255"/>
      <c r="DV131" s="255"/>
      <c r="DW131" s="255"/>
      <c r="DX131" s="255"/>
      <c r="DY131" s="255"/>
      <c r="DZ131" s="259"/>
    </row>
    <row r="132" spans="1:131" s="248" customFormat="1" ht="26.25" customHeight="1" x14ac:dyDescent="0.2">
      <c r="A132" s="783" t="s">
        <v>489</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490</v>
      </c>
      <c r="W132" s="787"/>
      <c r="X132" s="787"/>
      <c r="Y132" s="787"/>
      <c r="Z132" s="788"/>
      <c r="AA132" s="789">
        <v>-1.0555932699999999</v>
      </c>
      <c r="AB132" s="790"/>
      <c r="AC132" s="790"/>
      <c r="AD132" s="790"/>
      <c r="AE132" s="791"/>
      <c r="AF132" s="792">
        <v>-1.1694042419999999</v>
      </c>
      <c r="AG132" s="790"/>
      <c r="AH132" s="790"/>
      <c r="AI132" s="790"/>
      <c r="AJ132" s="791"/>
      <c r="AK132" s="792">
        <v>-1.4494194739999999</v>
      </c>
      <c r="AL132" s="790"/>
      <c r="AM132" s="790"/>
      <c r="AN132" s="790"/>
      <c r="AO132" s="791"/>
      <c r="AP132" s="793"/>
      <c r="AQ132" s="794"/>
      <c r="AR132" s="794"/>
      <c r="AS132" s="794"/>
      <c r="AT132" s="795"/>
      <c r="AU132" s="287"/>
      <c r="AV132" s="288"/>
      <c r="AW132" s="288"/>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9"/>
      <c r="DQ132" s="259"/>
      <c r="DR132" s="259"/>
      <c r="DS132" s="259"/>
      <c r="DT132" s="259"/>
      <c r="DU132" s="259"/>
      <c r="DV132" s="259"/>
      <c r="DW132" s="259"/>
      <c r="DX132" s="259"/>
      <c r="DY132" s="259"/>
      <c r="DZ132" s="259"/>
    </row>
    <row r="133" spans="1:131" s="248" customFormat="1" ht="26.25" customHeight="1" thickBot="1" x14ac:dyDescent="0.25">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66" t="s">
        <v>491</v>
      </c>
      <c r="W133" s="766"/>
      <c r="X133" s="766"/>
      <c r="Y133" s="766"/>
      <c r="Z133" s="767"/>
      <c r="AA133" s="768">
        <v>-0.8</v>
      </c>
      <c r="AB133" s="769"/>
      <c r="AC133" s="769"/>
      <c r="AD133" s="769"/>
      <c r="AE133" s="770"/>
      <c r="AF133" s="768">
        <v>-1.2</v>
      </c>
      <c r="AG133" s="769"/>
      <c r="AH133" s="769"/>
      <c r="AI133" s="769"/>
      <c r="AJ133" s="770"/>
      <c r="AK133" s="768">
        <v>-1.2</v>
      </c>
      <c r="AL133" s="769"/>
      <c r="AM133" s="769"/>
      <c r="AN133" s="769"/>
      <c r="AO133" s="770"/>
      <c r="AP133" s="771"/>
      <c r="AQ133" s="772"/>
      <c r="AR133" s="772"/>
      <c r="AS133" s="772"/>
      <c r="AT133" s="77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9"/>
      <c r="DQ133" s="259"/>
      <c r="DR133" s="259"/>
      <c r="DS133" s="259"/>
      <c r="DT133" s="259"/>
      <c r="DU133" s="259"/>
      <c r="DV133" s="259"/>
      <c r="DW133" s="259"/>
      <c r="DX133" s="259"/>
      <c r="DY133" s="259"/>
      <c r="DZ133" s="259"/>
    </row>
    <row r="134" spans="1:131" s="249"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9"/>
      <c r="DQ134" s="259"/>
      <c r="DR134" s="259"/>
      <c r="DS134" s="259"/>
      <c r="DT134" s="259"/>
      <c r="DU134" s="259"/>
      <c r="DV134" s="259"/>
      <c r="DW134" s="259"/>
      <c r="DX134" s="259"/>
      <c r="DY134" s="259"/>
      <c r="DZ134" s="259"/>
      <c r="EA134" s="248"/>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BqfG1K0RJ4vNuV0++PiUvlJ5DdbMIZ5zElBnhAmuAA+VPzWgonWFtOF71aYNZD0kXeLdfqAWaRoNCx9JtbCdIA==" saltValue="YonGmBfomyvghxiirzk9zQ==" spinCount="100000" sheet="1" objects="1" scenarios="1" formatRows="0"/>
  <mergeCells count="2033">
    <mergeCell ref="CM7:CQ7"/>
    <mergeCell ref="AA71:AE71"/>
    <mergeCell ref="AF71:AJ71"/>
    <mergeCell ref="AK71:AO71"/>
    <mergeCell ref="Q70:U70"/>
    <mergeCell ref="V70:Z70"/>
    <mergeCell ref="AA70:AE70"/>
    <mergeCell ref="AF70:AJ70"/>
    <mergeCell ref="AK70:AO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B68:P68"/>
    <mergeCell ref="CW67:DA67"/>
    <mergeCell ref="DB67:DF67"/>
    <mergeCell ref="DG67:DK67"/>
    <mergeCell ref="DL67:DP67"/>
    <mergeCell ref="DQ67:DU67"/>
    <mergeCell ref="DG69:DK69"/>
    <mergeCell ref="DL69:DP69"/>
    <mergeCell ref="DQ69:DU69"/>
    <mergeCell ref="AP69:AT69"/>
    <mergeCell ref="AU69:AY69"/>
    <mergeCell ref="AZ69:BD69"/>
    <mergeCell ref="AP68:AT68"/>
    <mergeCell ref="AU68:AY68"/>
    <mergeCell ref="AZ68:BD68"/>
    <mergeCell ref="Q68:U68"/>
    <mergeCell ref="V68:Z68"/>
    <mergeCell ref="AA68:AE68"/>
    <mergeCell ref="AF68:AJ68"/>
    <mergeCell ref="AK68:AO68"/>
    <mergeCell ref="DV69:DZ69"/>
    <mergeCell ref="B70:P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CR68:CV68"/>
    <mergeCell ref="CW68:DA68"/>
    <mergeCell ref="DB68:DF68"/>
    <mergeCell ref="DG68:DK68"/>
    <mergeCell ref="DL68:DP68"/>
    <mergeCell ref="DQ68:DU68"/>
    <mergeCell ref="DV70:DZ70"/>
    <mergeCell ref="B71:P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Q72:U72"/>
    <mergeCell ref="V72:Z72"/>
    <mergeCell ref="AA72:AE72"/>
    <mergeCell ref="AF72:AJ72"/>
    <mergeCell ref="AK72:AO72"/>
    <mergeCell ref="Q71:U71"/>
    <mergeCell ref="V71:Z71"/>
    <mergeCell ref="DV71:DZ71"/>
    <mergeCell ref="B72:P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election activeCell="BH41" sqref="BH41"/>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cCq6wCBh3rrH+1JtvsePWnY690tfYPDLziSnu8h5S2Wy+DlBhNb0bDhZjzMCF6kY9yhWSm66xef8LODV/njoQ==" saltValue="h6OlYMeb/kGTOD6LDty9U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0TwQAWAtAKsVnqqYn7r0Ga1PXwwQq9TYL3U6gm7S76COgUlJjWzJVuf2cpZ7OYQJYfIEWgqvBadiVdc01tEUg==" saltValue="VzA/bw+mMy6NXcC90kV6t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election activeCell="AM45" sqref="AM45"/>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ht="13.5" customHeight="1"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05" t="s">
        <v>495</v>
      </c>
      <c r="AP7" s="304"/>
      <c r="AQ7" s="305" t="s">
        <v>496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06"/>
      <c r="AP8" s="310" t="s">
        <v>497</v>
      </c>
      <c r="AQ8" s="311" t="s">
        <v>498</v>
      </c>
      <c r="AR8" s="312" t="s">
        <v>499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6" t="s">
        <v>500</v>
      </c>
      <c r="AL9" s="1197"/>
      <c r="AM9" s="1197"/>
      <c r="AN9" s="1198"/>
      <c r="AO9" s="313">
        <v>18801596</v>
      </c>
      <c r="AP9" s="313">
        <v>68209</v>
      </c>
      <c r="AQ9" s="314">
        <v>64942</v>
      </c>
      <c r="AR9" s="315">
        <v>5</v>
      </c>
    </row>
    <row r="10" spans="1:46" ht="13.5" customHeight="1"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6" t="s">
        <v>501</v>
      </c>
      <c r="AL10" s="1197"/>
      <c r="AM10" s="1197"/>
      <c r="AN10" s="1198"/>
      <c r="AO10" s="316">
        <v>272976</v>
      </c>
      <c r="AP10" s="316">
        <v>990</v>
      </c>
      <c r="AQ10" s="317">
        <v>879</v>
      </c>
      <c r="AR10" s="318">
        <v>12.6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6" t="s">
        <v>502</v>
      </c>
      <c r="AL11" s="1197"/>
      <c r="AM11" s="1197"/>
      <c r="AN11" s="1198"/>
      <c r="AO11" s="316" t="s">
        <v>503</v>
      </c>
      <c r="AP11" s="316" t="s">
        <v>503</v>
      </c>
      <c r="AQ11" s="317" t="s">
        <v>503</v>
      </c>
      <c r="AR11" s="318" t="s">
        <v>503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6" t="s">
        <v>504</v>
      </c>
      <c r="AL12" s="1197"/>
      <c r="AM12" s="1197"/>
      <c r="AN12" s="1198"/>
      <c r="AO12" s="316" t="s">
        <v>503</v>
      </c>
      <c r="AP12" s="316" t="s">
        <v>503</v>
      </c>
      <c r="AQ12" s="317" t="s">
        <v>503</v>
      </c>
      <c r="AR12" s="318" t="s">
        <v>503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6" t="s">
        <v>505</v>
      </c>
      <c r="AL13" s="1197"/>
      <c r="AM13" s="1197"/>
      <c r="AN13" s="1198"/>
      <c r="AO13" s="316">
        <v>861782</v>
      </c>
      <c r="AP13" s="316">
        <v>3126</v>
      </c>
      <c r="AQ13" s="317">
        <v>2352</v>
      </c>
      <c r="AR13" s="318">
        <v>32.9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6" t="s">
        <v>506</v>
      </c>
      <c r="AL14" s="1197"/>
      <c r="AM14" s="1197"/>
      <c r="AN14" s="1198"/>
      <c r="AO14" s="316">
        <v>388790</v>
      </c>
      <c r="AP14" s="316">
        <v>1410</v>
      </c>
      <c r="AQ14" s="317">
        <v>1462</v>
      </c>
      <c r="AR14" s="318">
        <v>-3.6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9" t="s">
        <v>507</v>
      </c>
      <c r="AL15" s="1200"/>
      <c r="AM15" s="1200"/>
      <c r="AN15" s="1201"/>
      <c r="AO15" s="316">
        <v>-1390954</v>
      </c>
      <c r="AP15" s="316">
        <v>-5046</v>
      </c>
      <c r="AQ15" s="317">
        <v>-4941</v>
      </c>
      <c r="AR15" s="318">
        <v>2.1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9" t="s">
        <v>185</v>
      </c>
      <c r="AL16" s="1200"/>
      <c r="AM16" s="1200"/>
      <c r="AN16" s="1201"/>
      <c r="AO16" s="316">
        <v>18934190</v>
      </c>
      <c r="AP16" s="316">
        <v>68690</v>
      </c>
      <c r="AQ16" s="317">
        <v>64694</v>
      </c>
      <c r="AR16" s="318">
        <v>6.2</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509</v>
      </c>
      <c r="AP20" s="325" t="s">
        <v>510</v>
      </c>
      <c r="AQ20" s="326" t="s">
        <v>511</v>
      </c>
      <c r="AR20" s="327"/>
    </row>
    <row r="21" spans="1:46" s="333" customFormat="1" ht="13" x14ac:dyDescent="0.2">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2" t="s">
        <v>512</v>
      </c>
      <c r="AL21" s="1203"/>
      <c r="AM21" s="1203"/>
      <c r="AN21" s="1204"/>
      <c r="AO21" s="329">
        <v>6.41</v>
      </c>
      <c r="AP21" s="330">
        <v>6.27</v>
      </c>
      <c r="AQ21" s="331">
        <v>0.14000000000000001</v>
      </c>
      <c r="AR21" s="299"/>
      <c r="AS21" s="332"/>
      <c r="AT21" s="328"/>
    </row>
    <row r="22" spans="1:46" s="333" customFormat="1" ht="13" x14ac:dyDescent="0.2">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2" t="s">
        <v>513</v>
      </c>
      <c r="AL22" s="1203"/>
      <c r="AM22" s="1203"/>
      <c r="AN22" s="1204"/>
      <c r="AO22" s="334">
        <v>98.9</v>
      </c>
      <c r="AP22" s="335">
        <v>98.9</v>
      </c>
      <c r="AQ22" s="336">
        <v>0</v>
      </c>
      <c r="AR22" s="320"/>
      <c r="AS22" s="332"/>
      <c r="AT22" s="328"/>
    </row>
    <row r="23" spans="1:46" s="333" customFormat="1" ht="13" x14ac:dyDescent="0.2">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ht="13" x14ac:dyDescent="0.2">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ht="13" x14ac:dyDescent="0.2">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ht="13" x14ac:dyDescent="0.2">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ht="13" x14ac:dyDescent="0.2">
      <c r="A27" s="341"/>
      <c r="AO27" s="294"/>
      <c r="AP27" s="294"/>
      <c r="AQ27" s="294"/>
      <c r="AR27" s="294"/>
      <c r="AS27" s="294"/>
      <c r="AT27" s="294"/>
    </row>
    <row r="28" spans="1:46" ht="16.5" x14ac:dyDescent="0.2">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3"/>
    </row>
    <row r="30" spans="1:46" ht="13.5" customHeight="1"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05" t="s">
        <v>495</v>
      </c>
      <c r="AP30" s="304"/>
      <c r="AQ30" s="305" t="s">
        <v>496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06"/>
      <c r="AP31" s="310" t="s">
        <v>497</v>
      </c>
      <c r="AQ31" s="311" t="s">
        <v>498</v>
      </c>
      <c r="AR31" s="312" t="s">
        <v>499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5" t="s">
        <v>517</v>
      </c>
      <c r="AL32" s="1186"/>
      <c r="AM32" s="1186"/>
      <c r="AN32" s="1187"/>
      <c r="AO32" s="344">
        <v>2471431</v>
      </c>
      <c r="AP32" s="344">
        <v>8966</v>
      </c>
      <c r="AQ32" s="345">
        <v>4470</v>
      </c>
      <c r="AR32" s="346">
        <v>100.6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5" t="s">
        <v>518</v>
      </c>
      <c r="AL33" s="1186"/>
      <c r="AM33" s="1186"/>
      <c r="AN33" s="1187"/>
      <c r="AO33" s="344" t="s">
        <v>503</v>
      </c>
      <c r="AP33" s="344" t="s">
        <v>503</v>
      </c>
      <c r="AQ33" s="345" t="s">
        <v>503</v>
      </c>
      <c r="AR33" s="346" t="s">
        <v>503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5" t="s">
        <v>519</v>
      </c>
      <c r="AL34" s="1186"/>
      <c r="AM34" s="1186"/>
      <c r="AN34" s="1187"/>
      <c r="AO34" s="344">
        <v>134490</v>
      </c>
      <c r="AP34" s="344">
        <v>488</v>
      </c>
      <c r="AQ34" s="345">
        <v>430</v>
      </c>
      <c r="AR34" s="346">
        <v>13.5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5" t="s">
        <v>520</v>
      </c>
      <c r="AL35" s="1186"/>
      <c r="AM35" s="1186"/>
      <c r="AN35" s="1187"/>
      <c r="AO35" s="344" t="s">
        <v>503</v>
      </c>
      <c r="AP35" s="344" t="s">
        <v>503</v>
      </c>
      <c r="AQ35" s="345">
        <v>25</v>
      </c>
      <c r="AR35" s="346" t="s">
        <v>503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5" t="s">
        <v>521</v>
      </c>
      <c r="AL36" s="1186"/>
      <c r="AM36" s="1186"/>
      <c r="AN36" s="1187"/>
      <c r="AO36" s="344">
        <v>95601</v>
      </c>
      <c r="AP36" s="344">
        <v>347</v>
      </c>
      <c r="AQ36" s="345">
        <v>317</v>
      </c>
      <c r="AR36" s="346">
        <v>9.5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5" t="s">
        <v>522</v>
      </c>
      <c r="AL37" s="1186"/>
      <c r="AM37" s="1186"/>
      <c r="AN37" s="1187"/>
      <c r="AO37" s="344">
        <v>480338</v>
      </c>
      <c r="AP37" s="344">
        <v>1743</v>
      </c>
      <c r="AQ37" s="345">
        <v>2439</v>
      </c>
      <c r="AR37" s="346">
        <v>-28.5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523</v>
      </c>
      <c r="AL38" s="1183"/>
      <c r="AM38" s="1183"/>
      <c r="AN38" s="1184"/>
      <c r="AO38" s="347" t="s">
        <v>503</v>
      </c>
      <c r="AP38" s="347" t="s">
        <v>503</v>
      </c>
      <c r="AQ38" s="348" t="s">
        <v>503</v>
      </c>
      <c r="AR38" s="336" t="s">
        <v>503</v>
      </c>
      <c r="AS38" s="343"/>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524</v>
      </c>
      <c r="AL39" s="1183"/>
      <c r="AM39" s="1183"/>
      <c r="AN39" s="1184"/>
      <c r="AO39" s="344">
        <v>-1006</v>
      </c>
      <c r="AP39" s="344">
        <v>-4</v>
      </c>
      <c r="AQ39" s="345">
        <v>-17</v>
      </c>
      <c r="AR39" s="346">
        <v>-76.5</v>
      </c>
      <c r="AS39" s="343"/>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5" t="s">
        <v>525</v>
      </c>
      <c r="AL40" s="1186"/>
      <c r="AM40" s="1186"/>
      <c r="AN40" s="1187"/>
      <c r="AO40" s="344">
        <v>-4155274</v>
      </c>
      <c r="AP40" s="344">
        <v>-15075</v>
      </c>
      <c r="AQ40" s="345">
        <v>-15313</v>
      </c>
      <c r="AR40" s="346">
        <v>-1.6</v>
      </c>
      <c r="AS40" s="343"/>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298</v>
      </c>
      <c r="AL41" s="1189"/>
      <c r="AM41" s="1189"/>
      <c r="AN41" s="1190"/>
      <c r="AO41" s="344">
        <v>-974420</v>
      </c>
      <c r="AP41" s="344">
        <v>-3535</v>
      </c>
      <c r="AQ41" s="345">
        <v>-7650</v>
      </c>
      <c r="AR41" s="346">
        <v>-53.8</v>
      </c>
      <c r="AS41" s="343"/>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526</v>
      </c>
      <c r="AL42" s="294"/>
      <c r="AM42" s="294"/>
      <c r="AN42" s="294"/>
      <c r="AO42" s="294"/>
      <c r="AP42" s="294"/>
      <c r="AQ42" s="320"/>
      <c r="AR42" s="320"/>
      <c r="AS42" s="343"/>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ht="13"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2">
      <c r="A47" s="353"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528</v>
      </c>
      <c r="AL48" s="354"/>
      <c r="AM48" s="354"/>
      <c r="AN48" s="354"/>
      <c r="AO48" s="354"/>
      <c r="AP48" s="354"/>
      <c r="AQ48" s="355"/>
      <c r="AR48" s="354"/>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91" t="s">
        <v>495</v>
      </c>
      <c r="AN49" s="1193" t="s">
        <v>529</v>
      </c>
      <c r="AO49" s="1194"/>
      <c r="AP49" s="1194"/>
      <c r="AQ49" s="1194"/>
      <c r="AR49" s="119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92"/>
      <c r="AN50" s="360" t="s">
        <v>530</v>
      </c>
      <c r="AO50" s="361" t="s">
        <v>531</v>
      </c>
      <c r="AP50" s="362" t="s">
        <v>532</v>
      </c>
      <c r="AQ50" s="363" t="s">
        <v>533</v>
      </c>
      <c r="AR50" s="364" t="s">
        <v>534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535</v>
      </c>
      <c r="AL51" s="357"/>
      <c r="AM51" s="365">
        <v>11585663</v>
      </c>
      <c r="AN51" s="366">
        <v>43680</v>
      </c>
      <c r="AO51" s="367">
        <v>9.9</v>
      </c>
      <c r="AP51" s="368">
        <v>51565</v>
      </c>
      <c r="AQ51" s="369">
        <v>17.8</v>
      </c>
      <c r="AR51" s="370">
        <v>-7.9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536</v>
      </c>
      <c r="AM52" s="373">
        <v>7343157</v>
      </c>
      <c r="AN52" s="374">
        <v>27685</v>
      </c>
      <c r="AO52" s="375">
        <v>18.100000000000001</v>
      </c>
      <c r="AP52" s="376">
        <v>35359</v>
      </c>
      <c r="AQ52" s="377">
        <v>16.5</v>
      </c>
      <c r="AR52" s="378">
        <v>1.6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537</v>
      </c>
      <c r="AL53" s="357"/>
      <c r="AM53" s="365">
        <v>10875606</v>
      </c>
      <c r="AN53" s="366">
        <v>40445</v>
      </c>
      <c r="AO53" s="367">
        <v>-7.4</v>
      </c>
      <c r="AP53" s="368">
        <v>46686</v>
      </c>
      <c r="AQ53" s="369">
        <v>-9.5</v>
      </c>
      <c r="AR53" s="370">
        <v>2.1</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536</v>
      </c>
      <c r="AM54" s="373">
        <v>7257802</v>
      </c>
      <c r="AN54" s="374">
        <v>26991</v>
      </c>
      <c r="AO54" s="375">
        <v>-2.5</v>
      </c>
      <c r="AP54" s="376">
        <v>32595</v>
      </c>
      <c r="AQ54" s="377">
        <v>-7.8</v>
      </c>
      <c r="AR54" s="378">
        <v>5.3</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538</v>
      </c>
      <c r="AL55" s="357"/>
      <c r="AM55" s="365">
        <v>14512625</v>
      </c>
      <c r="AN55" s="366">
        <v>53383</v>
      </c>
      <c r="AO55" s="367">
        <v>32</v>
      </c>
      <c r="AP55" s="368">
        <v>49796</v>
      </c>
      <c r="AQ55" s="369">
        <v>6.7</v>
      </c>
      <c r="AR55" s="370">
        <v>25.3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536</v>
      </c>
      <c r="AM56" s="373">
        <v>8385086</v>
      </c>
      <c r="AN56" s="374">
        <v>30844</v>
      </c>
      <c r="AO56" s="375">
        <v>14.3</v>
      </c>
      <c r="AP56" s="376">
        <v>37281</v>
      </c>
      <c r="AQ56" s="377">
        <v>14.4</v>
      </c>
      <c r="AR56" s="378">
        <v>-0.1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539</v>
      </c>
      <c r="AL57" s="357"/>
      <c r="AM57" s="365">
        <v>13079857</v>
      </c>
      <c r="AN57" s="366">
        <v>47581</v>
      </c>
      <c r="AO57" s="367">
        <v>-10.9</v>
      </c>
      <c r="AP57" s="368">
        <v>51681</v>
      </c>
      <c r="AQ57" s="369">
        <v>3.8</v>
      </c>
      <c r="AR57" s="370">
        <v>-14.7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536</v>
      </c>
      <c r="AM58" s="373">
        <v>9158510</v>
      </c>
      <c r="AN58" s="374">
        <v>33316</v>
      </c>
      <c r="AO58" s="375">
        <v>8</v>
      </c>
      <c r="AP58" s="376">
        <v>37226</v>
      </c>
      <c r="AQ58" s="377">
        <v>-0.1</v>
      </c>
      <c r="AR58" s="378">
        <v>8.1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540</v>
      </c>
      <c r="AL59" s="357"/>
      <c r="AM59" s="365">
        <v>16331906</v>
      </c>
      <c r="AN59" s="366">
        <v>59249</v>
      </c>
      <c r="AO59" s="367">
        <v>24.5</v>
      </c>
      <c r="AP59" s="368">
        <v>50465</v>
      </c>
      <c r="AQ59" s="369">
        <v>-2.4</v>
      </c>
      <c r="AR59" s="370">
        <v>26.9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536</v>
      </c>
      <c r="AM60" s="373">
        <v>9868692</v>
      </c>
      <c r="AN60" s="374">
        <v>35802</v>
      </c>
      <c r="AO60" s="375">
        <v>7.5</v>
      </c>
      <c r="AP60" s="376">
        <v>34193</v>
      </c>
      <c r="AQ60" s="377">
        <v>-8.1</v>
      </c>
      <c r="AR60" s="378">
        <v>15.6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541</v>
      </c>
      <c r="AL61" s="379"/>
      <c r="AM61" s="380">
        <v>13277131</v>
      </c>
      <c r="AN61" s="381">
        <v>48868</v>
      </c>
      <c r="AO61" s="382">
        <v>9.6</v>
      </c>
      <c r="AP61" s="383">
        <v>50039</v>
      </c>
      <c r="AQ61" s="384">
        <v>3.3</v>
      </c>
      <c r="AR61" s="370">
        <v>6.3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536</v>
      </c>
      <c r="AM62" s="373">
        <v>8402649</v>
      </c>
      <c r="AN62" s="374">
        <v>30928</v>
      </c>
      <c r="AO62" s="375">
        <v>9.1</v>
      </c>
      <c r="AP62" s="376">
        <v>35331</v>
      </c>
      <c r="AQ62" s="377">
        <v>3</v>
      </c>
      <c r="AR62" s="378">
        <v>6.1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sheetData>
  <sheetProtection algorithmName="SHA-512" hashValue="zrwUFagAGyOICN7My0OlU+6UaqcRQPK8DcskVe/O6HFpnZuljwHj44XMSBqXM4g/YMdW3Q5XnGEhGq2T0EDnrg==" saltValue="QOAXFhXhSINY2pyd5/e5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85" zoomScale="80" zoomScaleNormal="8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543</v>
      </c>
    </row>
    <row r="120" spans="125:125" ht="13.5" hidden="1" customHeight="1" x14ac:dyDescent="0.2"/>
    <row r="121" spans="125:125" ht="13.5" hidden="1" customHeight="1" x14ac:dyDescent="0.2">
      <c r="DU121" s="291"/>
    </row>
  </sheetData>
  <sheetProtection algorithmName="SHA-512" hashValue="Q72CvIeiawTEPCMPsir05Fmz0rvUhQCZqEx7cE5K/UAJoUo0E2CJpMwFVr7blWEkvvM7OAwJuwnHhpo2hoD0SQ==" saltValue="W7wfBpYmIv8JbUCBvP+w5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J116" sqref="J116"/>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544</v>
      </c>
    </row>
  </sheetData>
  <sheetProtection algorithmName="SHA-512" hashValue="R5gsJP5bDSJBzyB4+9zqDjh70DMc2i6YIkDsaa6wRm5P/KxgmXrk8eBQ0YyqR2L+VwNF47+Y110yPC4eXcdROg==" saltValue="ctbB5e60lo3lumSzEcNW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28" zoomScale="70" zoomScaleNormal="70"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207" t="s">
        <v>3</v>
      </c>
      <c r="D47" s="1207"/>
      <c r="E47" s="1208"/>
      <c r="F47" s="11">
        <v>12.47</v>
      </c>
      <c r="G47" s="12">
        <v>14.45</v>
      </c>
      <c r="H47" s="12">
        <v>20.28</v>
      </c>
      <c r="I47" s="12">
        <v>24.68</v>
      </c>
      <c r="J47" s="13">
        <v>31.79</v>
      </c>
    </row>
    <row r="48" spans="2:10" ht="57.75" customHeight="1" x14ac:dyDescent="0.2">
      <c r="B48" s="14"/>
      <c r="C48" s="1209" t="s">
        <v>4</v>
      </c>
      <c r="D48" s="1209"/>
      <c r="E48" s="1210"/>
      <c r="F48" s="15">
        <v>3.73</v>
      </c>
      <c r="G48" s="16">
        <v>6.79</v>
      </c>
      <c r="H48" s="16">
        <v>5.19</v>
      </c>
      <c r="I48" s="16">
        <v>8.5399999999999991</v>
      </c>
      <c r="J48" s="17">
        <v>7.63</v>
      </c>
    </row>
    <row r="49" spans="2:10" ht="57.75" customHeight="1" thickBot="1" x14ac:dyDescent="0.25">
      <c r="B49" s="18"/>
      <c r="C49" s="1211" t="s">
        <v>5</v>
      </c>
      <c r="D49" s="1211"/>
      <c r="E49" s="1212"/>
      <c r="F49" s="19">
        <v>1.05</v>
      </c>
      <c r="G49" s="20">
        <v>4.3600000000000003</v>
      </c>
      <c r="H49" s="20">
        <v>4.13</v>
      </c>
      <c r="I49" s="20">
        <v>7.58</v>
      </c>
      <c r="J49" s="21">
        <v>1.42</v>
      </c>
    </row>
    <row r="50" spans="2:10" ht="13.5" customHeight="1" x14ac:dyDescent="0.2"/>
  </sheetData>
  <sheetProtection algorithmName="SHA-512" hashValue="N87aWJhFAjA3/HYHsxX9iKADK5L92iXdTxaIHy7mNy/exrMRp/oHSTDIu1yxjlFLcqwJN0Ao85A6hYK3/LAcJg==" saltValue="biSGuUuG7fkWZkNwN45K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I37" sqref="I37"/>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19" t="s">
        <v>550</v>
      </c>
      <c r="D34" s="1219"/>
      <c r="E34" s="1220"/>
      <c r="F34" s="32">
        <v>3.73</v>
      </c>
      <c r="G34" s="33">
        <v>6.78</v>
      </c>
      <c r="H34" s="33">
        <v>5.18</v>
      </c>
      <c r="I34" s="33">
        <v>8.5399999999999991</v>
      </c>
      <c r="J34" s="34">
        <v>7.62</v>
      </c>
      <c r="K34" s="22"/>
      <c r="L34" s="22"/>
      <c r="M34" s="22"/>
      <c r="N34" s="22"/>
      <c r="O34" s="22"/>
      <c r="P34" s="22"/>
    </row>
    <row r="35" spans="1:16" ht="39" customHeight="1" x14ac:dyDescent="0.2">
      <c r="A35" s="22"/>
      <c r="B35" s="35"/>
      <c r="C35" s="1213" t="s">
        <v>551</v>
      </c>
      <c r="D35" s="1214"/>
      <c r="E35" s="1215"/>
      <c r="F35" s="36">
        <v>0.59</v>
      </c>
      <c r="G35" s="37">
        <v>1.36</v>
      </c>
      <c r="H35" s="37">
        <v>1.33</v>
      </c>
      <c r="I35" s="37">
        <v>1.7</v>
      </c>
      <c r="J35" s="38">
        <v>2.5499999999999998</v>
      </c>
      <c r="K35" s="22"/>
      <c r="L35" s="22"/>
      <c r="M35" s="22"/>
      <c r="N35" s="22"/>
      <c r="O35" s="22"/>
      <c r="P35" s="22"/>
    </row>
    <row r="36" spans="1:16" ht="39" customHeight="1" x14ac:dyDescent="0.2">
      <c r="A36" s="22"/>
      <c r="B36" s="35"/>
      <c r="C36" s="1213" t="s">
        <v>552</v>
      </c>
      <c r="D36" s="1214"/>
      <c r="E36" s="1215"/>
      <c r="F36" s="36">
        <v>1.62</v>
      </c>
      <c r="G36" s="37">
        <v>1.46</v>
      </c>
      <c r="H36" s="37">
        <v>1.37</v>
      </c>
      <c r="I36" s="37">
        <v>1.23</v>
      </c>
      <c r="J36" s="38">
        <v>1.35</v>
      </c>
      <c r="K36" s="22"/>
      <c r="L36" s="22"/>
      <c r="M36" s="22"/>
      <c r="N36" s="22"/>
      <c r="O36" s="22"/>
      <c r="P36" s="22"/>
    </row>
    <row r="37" spans="1:16" ht="39" customHeight="1" x14ac:dyDescent="0.2">
      <c r="A37" s="22"/>
      <c r="B37" s="35"/>
      <c r="C37" s="1213" t="s">
        <v>553</v>
      </c>
      <c r="D37" s="1214"/>
      <c r="E37" s="1215"/>
      <c r="F37" s="36">
        <v>0.3</v>
      </c>
      <c r="G37" s="37">
        <v>0.33</v>
      </c>
      <c r="H37" s="37">
        <v>0.27</v>
      </c>
      <c r="I37" s="37">
        <v>0.22</v>
      </c>
      <c r="J37" s="38">
        <v>0.13</v>
      </c>
      <c r="K37" s="22"/>
      <c r="L37" s="22"/>
      <c r="M37" s="22"/>
      <c r="N37" s="22"/>
      <c r="O37" s="22"/>
      <c r="P37" s="22"/>
    </row>
    <row r="38" spans="1:16" ht="39" customHeight="1" x14ac:dyDescent="0.2">
      <c r="A38" s="22"/>
      <c r="B38" s="35"/>
      <c r="C38" s="1213"/>
      <c r="D38" s="1214"/>
      <c r="E38" s="1215"/>
      <c r="F38" s="36"/>
      <c r="G38" s="37"/>
      <c r="H38" s="37"/>
      <c r="I38" s="37"/>
      <c r="J38" s="38"/>
      <c r="K38" s="22"/>
      <c r="L38" s="22"/>
      <c r="M38" s="22"/>
      <c r="N38" s="22"/>
      <c r="O38" s="22"/>
      <c r="P38" s="22"/>
    </row>
    <row r="39" spans="1:16" ht="39" customHeight="1" x14ac:dyDescent="0.2">
      <c r="A39" s="22"/>
      <c r="B39" s="35"/>
      <c r="C39" s="1213"/>
      <c r="D39" s="1214"/>
      <c r="E39" s="1215"/>
      <c r="F39" s="36"/>
      <c r="G39" s="37"/>
      <c r="H39" s="37"/>
      <c r="I39" s="37"/>
      <c r="J39" s="38"/>
      <c r="K39" s="22"/>
      <c r="L39" s="22"/>
      <c r="M39" s="22"/>
      <c r="N39" s="22"/>
      <c r="O39" s="22"/>
      <c r="P39" s="22"/>
    </row>
    <row r="40" spans="1:16" ht="39" customHeight="1" x14ac:dyDescent="0.2">
      <c r="A40" s="22"/>
      <c r="B40" s="35"/>
      <c r="C40" s="1213"/>
      <c r="D40" s="1214"/>
      <c r="E40" s="1215"/>
      <c r="F40" s="36"/>
      <c r="G40" s="37"/>
      <c r="H40" s="37"/>
      <c r="I40" s="37"/>
      <c r="J40" s="38"/>
      <c r="K40" s="22"/>
      <c r="L40" s="22"/>
      <c r="M40" s="22"/>
      <c r="N40" s="22"/>
      <c r="O40" s="22"/>
      <c r="P40" s="22"/>
    </row>
    <row r="41" spans="1:16" ht="39" customHeight="1" x14ac:dyDescent="0.2">
      <c r="A41" s="22"/>
      <c r="B41" s="35"/>
      <c r="C41" s="1213"/>
      <c r="D41" s="1214"/>
      <c r="E41" s="1215"/>
      <c r="F41" s="36"/>
      <c r="G41" s="37"/>
      <c r="H41" s="37"/>
      <c r="I41" s="37"/>
      <c r="J41" s="38"/>
      <c r="K41" s="22"/>
      <c r="L41" s="22"/>
      <c r="M41" s="22"/>
      <c r="N41" s="22"/>
      <c r="O41" s="22"/>
      <c r="P41" s="22"/>
    </row>
    <row r="42" spans="1:16" ht="39" customHeight="1" x14ac:dyDescent="0.2">
      <c r="A42" s="22"/>
      <c r="B42" s="39"/>
      <c r="C42" s="1213" t="s">
        <v>554</v>
      </c>
      <c r="D42" s="1214"/>
      <c r="E42" s="1215"/>
      <c r="F42" s="36" t="s">
        <v>503</v>
      </c>
      <c r="G42" s="37" t="s">
        <v>503</v>
      </c>
      <c r="H42" s="37" t="s">
        <v>503</v>
      </c>
      <c r="I42" s="37" t="s">
        <v>503</v>
      </c>
      <c r="J42" s="38" t="s">
        <v>503</v>
      </c>
      <c r="K42" s="22"/>
      <c r="L42" s="22"/>
      <c r="M42" s="22"/>
      <c r="N42" s="22"/>
      <c r="O42" s="22"/>
      <c r="P42" s="22"/>
    </row>
    <row r="43" spans="1:16" ht="39" customHeight="1" thickBot="1" x14ac:dyDescent="0.25">
      <c r="A43" s="22"/>
      <c r="B43" s="40"/>
      <c r="C43" s="1216" t="s">
        <v>555</v>
      </c>
      <c r="D43" s="1217"/>
      <c r="E43" s="1218"/>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8zdqn1WgoEhpo2FbFEKcS0E6gjZ66nKeS9nVHKyYJm4fQDd/BY0DgQ24ORA5NM6IwkLyZpu6WYM/ocn9Bx81g==" saltValue="9m7MVJkoWpFcGJxKex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9" zoomScale="80" zoomScaleNormal="80" zoomScaleSheetLayoutView="55" workbookViewId="0">
      <selection activeCell="E52" sqref="E52:J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39" t="s">
        <v>11</v>
      </c>
      <c r="C45" s="1240"/>
      <c r="D45" s="58"/>
      <c r="E45" s="1245" t="s">
        <v>12</v>
      </c>
      <c r="F45" s="1245"/>
      <c r="G45" s="1245"/>
      <c r="H45" s="1245"/>
      <c r="I45" s="1245"/>
      <c r="J45" s="1246"/>
      <c r="K45" s="59">
        <v>3762</v>
      </c>
      <c r="L45" s="60">
        <v>2728</v>
      </c>
      <c r="M45" s="60">
        <v>2817</v>
      </c>
      <c r="N45" s="60">
        <v>2594</v>
      </c>
      <c r="O45" s="61">
        <v>2471</v>
      </c>
      <c r="P45" s="48"/>
      <c r="Q45" s="48"/>
      <c r="R45" s="48"/>
      <c r="S45" s="48"/>
      <c r="T45" s="48"/>
      <c r="U45" s="48"/>
    </row>
    <row r="46" spans="1:21" ht="30.75" customHeight="1" x14ac:dyDescent="0.2">
      <c r="A46" s="48"/>
      <c r="B46" s="1241"/>
      <c r="C46" s="1242"/>
      <c r="D46" s="62"/>
      <c r="E46" s="1223" t="s">
        <v>13</v>
      </c>
      <c r="F46" s="1223"/>
      <c r="G46" s="1223"/>
      <c r="H46" s="1223"/>
      <c r="I46" s="1223"/>
      <c r="J46" s="1224"/>
      <c r="K46" s="63" t="s">
        <v>503</v>
      </c>
      <c r="L46" s="64" t="s">
        <v>503</v>
      </c>
      <c r="M46" s="64" t="s">
        <v>503</v>
      </c>
      <c r="N46" s="64" t="s">
        <v>503</v>
      </c>
      <c r="O46" s="65" t="s">
        <v>503</v>
      </c>
      <c r="P46" s="48"/>
      <c r="Q46" s="48"/>
      <c r="R46" s="48"/>
      <c r="S46" s="48"/>
      <c r="T46" s="48"/>
      <c r="U46" s="48"/>
    </row>
    <row r="47" spans="1:21" ht="30.75" customHeight="1" x14ac:dyDescent="0.2">
      <c r="A47" s="48"/>
      <c r="B47" s="1241"/>
      <c r="C47" s="1242"/>
      <c r="D47" s="62"/>
      <c r="E47" s="1223" t="s">
        <v>14</v>
      </c>
      <c r="F47" s="1223"/>
      <c r="G47" s="1223"/>
      <c r="H47" s="1223"/>
      <c r="I47" s="1223"/>
      <c r="J47" s="1224"/>
      <c r="K47" s="63">
        <v>75</v>
      </c>
      <c r="L47" s="64">
        <v>84</v>
      </c>
      <c r="M47" s="64">
        <v>83</v>
      </c>
      <c r="N47" s="64">
        <v>97</v>
      </c>
      <c r="O47" s="65">
        <v>134</v>
      </c>
      <c r="P47" s="48"/>
      <c r="Q47" s="48"/>
      <c r="R47" s="48"/>
      <c r="S47" s="48"/>
      <c r="T47" s="48"/>
      <c r="U47" s="48"/>
    </row>
    <row r="48" spans="1:21" ht="30.75" customHeight="1" x14ac:dyDescent="0.2">
      <c r="A48" s="48"/>
      <c r="B48" s="1241"/>
      <c r="C48" s="1242"/>
      <c r="D48" s="62"/>
      <c r="E48" s="1223" t="s">
        <v>15</v>
      </c>
      <c r="F48" s="1223"/>
      <c r="G48" s="1223"/>
      <c r="H48" s="1223"/>
      <c r="I48" s="1223"/>
      <c r="J48" s="1224"/>
      <c r="K48" s="63" t="s">
        <v>503</v>
      </c>
      <c r="L48" s="64" t="s">
        <v>503</v>
      </c>
      <c r="M48" s="64" t="s">
        <v>503</v>
      </c>
      <c r="N48" s="64" t="s">
        <v>503</v>
      </c>
      <c r="O48" s="65" t="s">
        <v>503</v>
      </c>
      <c r="P48" s="48"/>
      <c r="Q48" s="48"/>
      <c r="R48" s="48"/>
      <c r="S48" s="48"/>
      <c r="T48" s="48"/>
      <c r="U48" s="48"/>
    </row>
    <row r="49" spans="1:21" ht="30.75" customHeight="1" x14ac:dyDescent="0.2">
      <c r="A49" s="48"/>
      <c r="B49" s="1241"/>
      <c r="C49" s="1242"/>
      <c r="D49" s="62"/>
      <c r="E49" s="1223" t="s">
        <v>16</v>
      </c>
      <c r="F49" s="1223"/>
      <c r="G49" s="1223"/>
      <c r="H49" s="1223"/>
      <c r="I49" s="1223"/>
      <c r="J49" s="1224"/>
      <c r="K49" s="63">
        <v>88</v>
      </c>
      <c r="L49" s="64">
        <v>77</v>
      </c>
      <c r="M49" s="64">
        <v>83</v>
      </c>
      <c r="N49" s="64">
        <v>87</v>
      </c>
      <c r="O49" s="65">
        <v>96</v>
      </c>
      <c r="P49" s="48"/>
      <c r="Q49" s="48"/>
      <c r="R49" s="48"/>
      <c r="S49" s="48"/>
      <c r="T49" s="48"/>
      <c r="U49" s="48"/>
    </row>
    <row r="50" spans="1:21" ht="30.75" customHeight="1" x14ac:dyDescent="0.2">
      <c r="A50" s="48"/>
      <c r="B50" s="1241"/>
      <c r="C50" s="1242"/>
      <c r="D50" s="62"/>
      <c r="E50" s="1223" t="s">
        <v>17</v>
      </c>
      <c r="F50" s="1223"/>
      <c r="G50" s="1223"/>
      <c r="H50" s="1223"/>
      <c r="I50" s="1223"/>
      <c r="J50" s="1224"/>
      <c r="K50" s="63">
        <v>641</v>
      </c>
      <c r="L50" s="64">
        <v>617</v>
      </c>
      <c r="M50" s="64">
        <v>581</v>
      </c>
      <c r="N50" s="64">
        <v>581</v>
      </c>
      <c r="O50" s="65">
        <v>480</v>
      </c>
      <c r="P50" s="48"/>
      <c r="Q50" s="48"/>
      <c r="R50" s="48"/>
      <c r="S50" s="48"/>
      <c r="T50" s="48"/>
      <c r="U50" s="48"/>
    </row>
    <row r="51" spans="1:21" ht="30.75" customHeight="1" x14ac:dyDescent="0.2">
      <c r="A51" s="48"/>
      <c r="B51" s="1243"/>
      <c r="C51" s="1244"/>
      <c r="D51" s="66"/>
      <c r="E51" s="1223" t="s">
        <v>18</v>
      </c>
      <c r="F51" s="1223"/>
      <c r="G51" s="1223"/>
      <c r="H51" s="1223"/>
      <c r="I51" s="1223"/>
      <c r="J51" s="1224"/>
      <c r="K51" s="63" t="s">
        <v>503</v>
      </c>
      <c r="L51" s="64" t="s">
        <v>503</v>
      </c>
      <c r="M51" s="64" t="s">
        <v>503</v>
      </c>
      <c r="N51" s="64" t="s">
        <v>503</v>
      </c>
      <c r="O51" s="65" t="s">
        <v>503</v>
      </c>
      <c r="P51" s="48"/>
      <c r="Q51" s="48"/>
      <c r="R51" s="48"/>
      <c r="S51" s="48"/>
      <c r="T51" s="48"/>
      <c r="U51" s="48"/>
    </row>
    <row r="52" spans="1:21" ht="30.75" customHeight="1" x14ac:dyDescent="0.2">
      <c r="A52" s="48"/>
      <c r="B52" s="1221" t="s">
        <v>19</v>
      </c>
      <c r="C52" s="1222"/>
      <c r="D52" s="66"/>
      <c r="E52" s="1223" t="s">
        <v>20</v>
      </c>
      <c r="F52" s="1223"/>
      <c r="G52" s="1223"/>
      <c r="H52" s="1223"/>
      <c r="I52" s="1223"/>
      <c r="J52" s="1224"/>
      <c r="K52" s="63">
        <v>4713</v>
      </c>
      <c r="L52" s="64">
        <v>4372</v>
      </c>
      <c r="M52" s="64">
        <v>4264</v>
      </c>
      <c r="N52" s="64">
        <v>4168</v>
      </c>
      <c r="O52" s="65">
        <v>4156</v>
      </c>
      <c r="P52" s="48"/>
      <c r="Q52" s="48"/>
      <c r="R52" s="48"/>
      <c r="S52" s="48"/>
      <c r="T52" s="48"/>
      <c r="U52" s="48"/>
    </row>
    <row r="53" spans="1:21" ht="30.75" customHeight="1" thickBot="1" x14ac:dyDescent="0.25">
      <c r="A53" s="48"/>
      <c r="B53" s="1225" t="s">
        <v>21</v>
      </c>
      <c r="C53" s="1226"/>
      <c r="D53" s="67"/>
      <c r="E53" s="1227" t="s">
        <v>22</v>
      </c>
      <c r="F53" s="1227"/>
      <c r="G53" s="1227"/>
      <c r="H53" s="1227"/>
      <c r="I53" s="1227"/>
      <c r="J53" s="1228"/>
      <c r="K53" s="68">
        <v>-147</v>
      </c>
      <c r="L53" s="69">
        <v>-866</v>
      </c>
      <c r="M53" s="69">
        <v>-700</v>
      </c>
      <c r="N53" s="69">
        <v>-809</v>
      </c>
      <c r="O53" s="70">
        <v>-975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556</v>
      </c>
      <c r="P55" s="48"/>
      <c r="Q55" s="48"/>
      <c r="R55" s="48"/>
      <c r="S55" s="48"/>
      <c r="T55" s="48"/>
      <c r="U55" s="48"/>
    </row>
    <row r="56" spans="1:21" ht="31.5" customHeight="1" thickBot="1" x14ac:dyDescent="0.3">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x14ac:dyDescent="0.2">
      <c r="B57" s="1229" t="s">
        <v>25</v>
      </c>
      <c r="C57" s="1230"/>
      <c r="D57" s="1233" t="s">
        <v>26</v>
      </c>
      <c r="E57" s="1234"/>
      <c r="F57" s="1234"/>
      <c r="G57" s="1234"/>
      <c r="H57" s="1234"/>
      <c r="I57" s="1234"/>
      <c r="J57" s="1235"/>
      <c r="K57" s="83">
        <v>629159</v>
      </c>
      <c r="L57" s="84">
        <v>537393</v>
      </c>
      <c r="M57" s="84">
        <v>642304</v>
      </c>
      <c r="N57" s="84">
        <v>583919</v>
      </c>
      <c r="O57" s="85">
        <v>662429</v>
      </c>
    </row>
    <row r="58" spans="1:21" ht="31.5" customHeight="1" thickBot="1" x14ac:dyDescent="0.25">
      <c r="B58" s="1231"/>
      <c r="C58" s="1232"/>
      <c r="D58" s="1236" t="s">
        <v>27</v>
      </c>
      <c r="E58" s="1237"/>
      <c r="F58" s="1237"/>
      <c r="G58" s="1237"/>
      <c r="H58" s="1237"/>
      <c r="I58" s="1237"/>
      <c r="J58" s="1238"/>
      <c r="K58" s="86">
        <v>289603</v>
      </c>
      <c r="L58" s="87">
        <v>364517</v>
      </c>
      <c r="M58" s="87">
        <v>395383</v>
      </c>
      <c r="N58" s="87">
        <v>480083</v>
      </c>
      <c r="O58" s="88">
        <v>577573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6bqqoAP50pQ53YsA9Q/v9f4fniHZ+fa8Jo+vMiuzNgJpMxEF5NRT0evlCXt1Zu4iEI3W/oHqsVZmftbNHuNA==" saltValue="R0mPldIqR1w6MIq6f6f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545</v>
      </c>
      <c r="J40" s="100" t="s">
        <v>546</v>
      </c>
      <c r="K40" s="100" t="s">
        <v>547</v>
      </c>
      <c r="L40" s="100" t="s">
        <v>548</v>
      </c>
      <c r="M40" s="101" t="s">
        <v>549</v>
      </c>
    </row>
    <row r="41" spans="2:13" ht="27.75" customHeight="1" x14ac:dyDescent="0.2">
      <c r="B41" s="1259" t="s">
        <v>30</v>
      </c>
      <c r="C41" s="1260"/>
      <c r="D41" s="102"/>
      <c r="E41" s="1261" t="s">
        <v>31</v>
      </c>
      <c r="F41" s="1261"/>
      <c r="G41" s="1261"/>
      <c r="H41" s="1262"/>
      <c r="I41" s="103">
        <v>29352</v>
      </c>
      <c r="J41" s="104">
        <v>28171</v>
      </c>
      <c r="K41" s="104">
        <v>28586</v>
      </c>
      <c r="L41" s="104">
        <v>28628</v>
      </c>
      <c r="M41" s="105">
        <v>29883</v>
      </c>
    </row>
    <row r="42" spans="2:13" ht="27.75" customHeight="1" x14ac:dyDescent="0.2">
      <c r="B42" s="1249"/>
      <c r="C42" s="1250"/>
      <c r="D42" s="106"/>
      <c r="E42" s="1253" t="s">
        <v>32</v>
      </c>
      <c r="F42" s="1253"/>
      <c r="G42" s="1253"/>
      <c r="H42" s="1254"/>
      <c r="I42" s="107">
        <v>7213</v>
      </c>
      <c r="J42" s="108">
        <v>6404</v>
      </c>
      <c r="K42" s="108">
        <v>6183</v>
      </c>
      <c r="L42" s="108">
        <v>7202</v>
      </c>
      <c r="M42" s="109">
        <v>4761</v>
      </c>
    </row>
    <row r="43" spans="2:13" ht="27.75" customHeight="1" x14ac:dyDescent="0.2">
      <c r="B43" s="1249"/>
      <c r="C43" s="1250"/>
      <c r="D43" s="106"/>
      <c r="E43" s="1253" t="s">
        <v>33</v>
      </c>
      <c r="F43" s="1253"/>
      <c r="G43" s="1253"/>
      <c r="H43" s="1254"/>
      <c r="I43" s="107" t="s">
        <v>503</v>
      </c>
      <c r="J43" s="108" t="s">
        <v>503</v>
      </c>
      <c r="K43" s="108" t="s">
        <v>503</v>
      </c>
      <c r="L43" s="108" t="s">
        <v>503</v>
      </c>
      <c r="M43" s="109" t="s">
        <v>503</v>
      </c>
    </row>
    <row r="44" spans="2:13" ht="27.75" customHeight="1" x14ac:dyDescent="0.2">
      <c r="B44" s="1249"/>
      <c r="C44" s="1250"/>
      <c r="D44" s="106"/>
      <c r="E44" s="1253" t="s">
        <v>34</v>
      </c>
      <c r="F44" s="1253"/>
      <c r="G44" s="1253"/>
      <c r="H44" s="1254"/>
      <c r="I44" s="107">
        <v>873</v>
      </c>
      <c r="J44" s="108">
        <v>1025</v>
      </c>
      <c r="K44" s="108">
        <v>1039</v>
      </c>
      <c r="L44" s="108">
        <v>1063</v>
      </c>
      <c r="M44" s="109">
        <v>1233</v>
      </c>
    </row>
    <row r="45" spans="2:13" ht="27.75" customHeight="1" x14ac:dyDescent="0.2">
      <c r="B45" s="1249"/>
      <c r="C45" s="1250"/>
      <c r="D45" s="106"/>
      <c r="E45" s="1253" t="s">
        <v>35</v>
      </c>
      <c r="F45" s="1253"/>
      <c r="G45" s="1253"/>
      <c r="H45" s="1254"/>
      <c r="I45" s="107">
        <v>16696</v>
      </c>
      <c r="J45" s="108">
        <v>15615</v>
      </c>
      <c r="K45" s="108">
        <v>15271</v>
      </c>
      <c r="L45" s="108">
        <v>13887</v>
      </c>
      <c r="M45" s="109">
        <v>14167</v>
      </c>
    </row>
    <row r="46" spans="2:13" ht="27.75" customHeight="1" x14ac:dyDescent="0.2">
      <c r="B46" s="1249"/>
      <c r="C46" s="1250"/>
      <c r="D46" s="110"/>
      <c r="E46" s="1253" t="s">
        <v>36</v>
      </c>
      <c r="F46" s="1253"/>
      <c r="G46" s="1253"/>
      <c r="H46" s="1254"/>
      <c r="I46" s="107" t="s">
        <v>503</v>
      </c>
      <c r="J46" s="108" t="s">
        <v>503</v>
      </c>
      <c r="K46" s="108" t="s">
        <v>503</v>
      </c>
      <c r="L46" s="108" t="s">
        <v>503</v>
      </c>
      <c r="M46" s="109">
        <v>1016</v>
      </c>
    </row>
    <row r="47" spans="2:13" ht="27.75" customHeight="1" x14ac:dyDescent="0.2">
      <c r="B47" s="1249"/>
      <c r="C47" s="1250"/>
      <c r="D47" s="111"/>
      <c r="E47" s="1263" t="s">
        <v>37</v>
      </c>
      <c r="F47" s="1264"/>
      <c r="G47" s="1264"/>
      <c r="H47" s="1265"/>
      <c r="I47" s="107" t="s">
        <v>503</v>
      </c>
      <c r="J47" s="108" t="s">
        <v>503</v>
      </c>
      <c r="K47" s="108" t="s">
        <v>503</v>
      </c>
      <c r="L47" s="108" t="s">
        <v>503</v>
      </c>
      <c r="M47" s="109" t="s">
        <v>503</v>
      </c>
    </row>
    <row r="48" spans="2:13" ht="27.75" customHeight="1" x14ac:dyDescent="0.2">
      <c r="B48" s="1249"/>
      <c r="C48" s="1250"/>
      <c r="D48" s="106"/>
      <c r="E48" s="1253" t="s">
        <v>38</v>
      </c>
      <c r="F48" s="1253"/>
      <c r="G48" s="1253"/>
      <c r="H48" s="1254"/>
      <c r="I48" s="107" t="s">
        <v>503</v>
      </c>
      <c r="J48" s="108" t="s">
        <v>503</v>
      </c>
      <c r="K48" s="108" t="s">
        <v>503</v>
      </c>
      <c r="L48" s="108" t="s">
        <v>503</v>
      </c>
      <c r="M48" s="109" t="s">
        <v>503</v>
      </c>
    </row>
    <row r="49" spans="2:13" ht="27.75" customHeight="1" x14ac:dyDescent="0.2">
      <c r="B49" s="1251"/>
      <c r="C49" s="1252"/>
      <c r="D49" s="106"/>
      <c r="E49" s="1253" t="s">
        <v>39</v>
      </c>
      <c r="F49" s="1253"/>
      <c r="G49" s="1253"/>
      <c r="H49" s="1254"/>
      <c r="I49" s="107" t="s">
        <v>503</v>
      </c>
      <c r="J49" s="108" t="s">
        <v>503</v>
      </c>
      <c r="K49" s="108" t="s">
        <v>503</v>
      </c>
      <c r="L49" s="108" t="s">
        <v>503</v>
      </c>
      <c r="M49" s="109" t="s">
        <v>503</v>
      </c>
    </row>
    <row r="50" spans="2:13" ht="27.75" customHeight="1" x14ac:dyDescent="0.2">
      <c r="B50" s="1247" t="s">
        <v>40</v>
      </c>
      <c r="C50" s="1248"/>
      <c r="D50" s="112"/>
      <c r="E50" s="1253" t="s">
        <v>41</v>
      </c>
      <c r="F50" s="1253"/>
      <c r="G50" s="1253"/>
      <c r="H50" s="1254"/>
      <c r="I50" s="107">
        <v>19230</v>
      </c>
      <c r="J50" s="108">
        <v>19265</v>
      </c>
      <c r="K50" s="108">
        <v>24903</v>
      </c>
      <c r="L50" s="108">
        <v>29511</v>
      </c>
      <c r="M50" s="109">
        <v>34794</v>
      </c>
    </row>
    <row r="51" spans="2:13" ht="27.75" customHeight="1" x14ac:dyDescent="0.2">
      <c r="B51" s="1249"/>
      <c r="C51" s="1250"/>
      <c r="D51" s="106"/>
      <c r="E51" s="1253" t="s">
        <v>42</v>
      </c>
      <c r="F51" s="1253"/>
      <c r="G51" s="1253"/>
      <c r="H51" s="1254"/>
      <c r="I51" s="107" t="s">
        <v>503</v>
      </c>
      <c r="J51" s="108" t="s">
        <v>503</v>
      </c>
      <c r="K51" s="108" t="s">
        <v>503</v>
      </c>
      <c r="L51" s="108" t="s">
        <v>503</v>
      </c>
      <c r="M51" s="109" t="s">
        <v>503</v>
      </c>
    </row>
    <row r="52" spans="2:13" ht="27.75" customHeight="1" x14ac:dyDescent="0.2">
      <c r="B52" s="1251"/>
      <c r="C52" s="1252"/>
      <c r="D52" s="106"/>
      <c r="E52" s="1253" t="s">
        <v>43</v>
      </c>
      <c r="F52" s="1253"/>
      <c r="G52" s="1253"/>
      <c r="H52" s="1254"/>
      <c r="I52" s="107">
        <v>45971</v>
      </c>
      <c r="J52" s="108">
        <v>42390</v>
      </c>
      <c r="K52" s="108">
        <v>38938</v>
      </c>
      <c r="L52" s="108">
        <v>35732</v>
      </c>
      <c r="M52" s="109">
        <v>34607</v>
      </c>
    </row>
    <row r="53" spans="2:13" ht="27.75" customHeight="1" thickBot="1" x14ac:dyDescent="0.25">
      <c r="B53" s="1255" t="s">
        <v>44</v>
      </c>
      <c r="C53" s="1256"/>
      <c r="D53" s="113"/>
      <c r="E53" s="1257" t="s">
        <v>45</v>
      </c>
      <c r="F53" s="1257"/>
      <c r="G53" s="1257"/>
      <c r="H53" s="1258"/>
      <c r="I53" s="114">
        <v>-11069</v>
      </c>
      <c r="J53" s="115">
        <v>-10440</v>
      </c>
      <c r="K53" s="115">
        <v>-12762</v>
      </c>
      <c r="L53" s="115">
        <v>-14463</v>
      </c>
      <c r="M53" s="116">
        <v>-18341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cs30wkhoZoQ9MM87cGlm3G/4tG983xadeWDWn2TJOcvWuFtZpIFsUPtdY350Io0rq0CGG+uHO3DF3aALGcDLA==" saltValue="013KgSYsEIut1HC8yEW8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2" sqref="H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547</v>
      </c>
      <c r="G54" s="125" t="s">
        <v>548</v>
      </c>
      <c r="H54" s="126" t="s">
        <v>549</v>
      </c>
    </row>
    <row r="55" spans="2:8" ht="52.5" customHeight="1" x14ac:dyDescent="0.2">
      <c r="B55" s="127"/>
      <c r="C55" s="1274" t="s">
        <v>48</v>
      </c>
      <c r="D55" s="1274"/>
      <c r="E55" s="1275"/>
      <c r="F55" s="128">
        <v>14317</v>
      </c>
      <c r="G55" s="128">
        <v>18073</v>
      </c>
      <c r="H55" s="129">
        <v>22695</v>
      </c>
    </row>
    <row r="56" spans="2:8" ht="52.5" customHeight="1" x14ac:dyDescent="0.2">
      <c r="B56" s="130"/>
      <c r="C56" s="1276" t="s">
        <v>49</v>
      </c>
      <c r="D56" s="1276"/>
      <c r="E56" s="1277"/>
      <c r="F56" s="131">
        <v>16</v>
      </c>
      <c r="G56" s="131">
        <v>6</v>
      </c>
      <c r="H56" s="132">
        <v>50</v>
      </c>
    </row>
    <row r="57" spans="2:8" ht="53.25" customHeight="1" x14ac:dyDescent="0.2">
      <c r="B57" s="130"/>
      <c r="C57" s="1278" t="s">
        <v>50</v>
      </c>
      <c r="D57" s="1278"/>
      <c r="E57" s="1279"/>
      <c r="F57" s="133">
        <v>8335</v>
      </c>
      <c r="G57" s="133">
        <v>8804</v>
      </c>
      <c r="H57" s="134">
        <v>9125</v>
      </c>
    </row>
    <row r="58" spans="2:8" ht="45.75" customHeight="1" x14ac:dyDescent="0.2">
      <c r="B58" s="135"/>
      <c r="C58" s="1266" t="s">
        <v>576</v>
      </c>
      <c r="D58" s="1267"/>
      <c r="E58" s="1268"/>
      <c r="F58" s="136">
        <v>5401</v>
      </c>
      <c r="G58" s="137">
        <v>5702</v>
      </c>
      <c r="H58" s="137">
        <v>5332</v>
      </c>
    </row>
    <row r="59" spans="2:8" ht="45.75" customHeight="1" x14ac:dyDescent="0.2">
      <c r="B59" s="135"/>
      <c r="C59" s="1266" t="s">
        <v>578</v>
      </c>
      <c r="D59" s="1267"/>
      <c r="E59" s="1268"/>
      <c r="F59" s="136">
        <v>873</v>
      </c>
      <c r="G59" s="137">
        <v>1129</v>
      </c>
      <c r="H59" s="137">
        <v>1663</v>
      </c>
    </row>
    <row r="60" spans="2:8" ht="45.75" customHeight="1" x14ac:dyDescent="0.2">
      <c r="B60" s="135"/>
      <c r="C60" s="1266" t="s">
        <v>577</v>
      </c>
      <c r="D60" s="1267"/>
      <c r="E60" s="1268"/>
      <c r="F60" s="136">
        <v>1180</v>
      </c>
      <c r="G60" s="137">
        <v>1211</v>
      </c>
      <c r="H60" s="137">
        <v>1572</v>
      </c>
    </row>
    <row r="61" spans="2:8" ht="45.75" customHeight="1" x14ac:dyDescent="0.2">
      <c r="B61" s="135"/>
      <c r="C61" s="1266" t="s">
        <v>579</v>
      </c>
      <c r="D61" s="1267"/>
      <c r="E61" s="1268"/>
      <c r="F61" s="136">
        <v>685</v>
      </c>
      <c r="G61" s="137">
        <v>563</v>
      </c>
      <c r="H61" s="137">
        <v>360</v>
      </c>
    </row>
    <row r="62" spans="2:8" ht="45.75" customHeight="1" thickBot="1" x14ac:dyDescent="0.25">
      <c r="B62" s="138"/>
      <c r="C62" s="1269" t="s">
        <v>580</v>
      </c>
      <c r="D62" s="1270"/>
      <c r="E62" s="1271"/>
      <c r="F62" s="139">
        <v>109</v>
      </c>
      <c r="G62" s="140">
        <v>109</v>
      </c>
      <c r="H62" s="140">
        <v>109</v>
      </c>
    </row>
    <row r="63" spans="2:8" ht="52.5" customHeight="1" thickBot="1" x14ac:dyDescent="0.25">
      <c r="B63" s="141"/>
      <c r="C63" s="1272" t="s">
        <v>51</v>
      </c>
      <c r="D63" s="1272"/>
      <c r="E63" s="1273"/>
      <c r="F63" s="142">
        <v>22668</v>
      </c>
      <c r="G63" s="142">
        <v>26883</v>
      </c>
      <c r="H63" s="143">
        <v>31870</v>
      </c>
    </row>
    <row r="64" spans="2:8" ht="15" customHeight="1" x14ac:dyDescent="0.2"/>
  </sheetData>
  <sheetProtection algorithmName="SHA-512" hashValue="1lUtL4fPRgyB58SBnjo/l11PqWFGQYbnspCUKwkUqK52uWOhdwGEs4ozteIBJW0ZdPiex66onXsl6XJ9IhO5KA==" saltValue="C1A6GxXoWj6nsPPobfvr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542</v>
      </c>
      <c r="G2" s="157"/>
      <c r="H2" s="158"/>
    </row>
    <row r="3" spans="1:8" x14ac:dyDescent="0.2">
      <c r="A3" s="154" t="s">
        <v>535</v>
      </c>
      <c r="B3" s="159"/>
      <c r="C3" s="160"/>
      <c r="D3" s="161">
        <v>43680</v>
      </c>
      <c r="E3" s="162"/>
      <c r="F3" s="163">
        <v>51565</v>
      </c>
      <c r="G3" s="164"/>
      <c r="H3" s="165"/>
    </row>
    <row r="4" spans="1:8" x14ac:dyDescent="0.2">
      <c r="A4" s="166"/>
      <c r="B4" s="167"/>
      <c r="C4" s="168"/>
      <c r="D4" s="169">
        <v>27685</v>
      </c>
      <c r="E4" s="170"/>
      <c r="F4" s="171">
        <v>35359</v>
      </c>
      <c r="G4" s="172"/>
      <c r="H4" s="173"/>
    </row>
    <row r="5" spans="1:8" x14ac:dyDescent="0.2">
      <c r="A5" s="154" t="s">
        <v>537</v>
      </c>
      <c r="B5" s="159"/>
      <c r="C5" s="160"/>
      <c r="D5" s="161">
        <v>40445</v>
      </c>
      <c r="E5" s="162"/>
      <c r="F5" s="163">
        <v>46686</v>
      </c>
      <c r="G5" s="164"/>
      <c r="H5" s="165"/>
    </row>
    <row r="6" spans="1:8" x14ac:dyDescent="0.2">
      <c r="A6" s="166"/>
      <c r="B6" s="167"/>
      <c r="C6" s="168"/>
      <c r="D6" s="169">
        <v>26991</v>
      </c>
      <c r="E6" s="170"/>
      <c r="F6" s="171">
        <v>32595</v>
      </c>
      <c r="G6" s="172"/>
      <c r="H6" s="173"/>
    </row>
    <row r="7" spans="1:8" x14ac:dyDescent="0.2">
      <c r="A7" s="154" t="s">
        <v>538</v>
      </c>
      <c r="B7" s="159"/>
      <c r="C7" s="160"/>
      <c r="D7" s="161">
        <v>53383</v>
      </c>
      <c r="E7" s="162"/>
      <c r="F7" s="163">
        <v>49796</v>
      </c>
      <c r="G7" s="164"/>
      <c r="H7" s="165"/>
    </row>
    <row r="8" spans="1:8" x14ac:dyDescent="0.2">
      <c r="A8" s="166"/>
      <c r="B8" s="167"/>
      <c r="C8" s="168"/>
      <c r="D8" s="169">
        <v>30844</v>
      </c>
      <c r="E8" s="170"/>
      <c r="F8" s="171">
        <v>37281</v>
      </c>
      <c r="G8" s="172"/>
      <c r="H8" s="173"/>
    </row>
    <row r="9" spans="1:8" x14ac:dyDescent="0.2">
      <c r="A9" s="154" t="s">
        <v>539</v>
      </c>
      <c r="B9" s="159"/>
      <c r="C9" s="160"/>
      <c r="D9" s="161">
        <v>47581</v>
      </c>
      <c r="E9" s="162"/>
      <c r="F9" s="163">
        <v>51681</v>
      </c>
      <c r="G9" s="164"/>
      <c r="H9" s="165"/>
    </row>
    <row r="10" spans="1:8" x14ac:dyDescent="0.2">
      <c r="A10" s="166"/>
      <c r="B10" s="167"/>
      <c r="C10" s="168"/>
      <c r="D10" s="169">
        <v>33316</v>
      </c>
      <c r="E10" s="170"/>
      <c r="F10" s="171">
        <v>37226</v>
      </c>
      <c r="G10" s="172"/>
      <c r="H10" s="173"/>
    </row>
    <row r="11" spans="1:8" x14ac:dyDescent="0.2">
      <c r="A11" s="154" t="s">
        <v>540</v>
      </c>
      <c r="B11" s="159"/>
      <c r="C11" s="160"/>
      <c r="D11" s="161">
        <v>59249</v>
      </c>
      <c r="E11" s="162"/>
      <c r="F11" s="163">
        <v>50465</v>
      </c>
      <c r="G11" s="164"/>
      <c r="H11" s="165"/>
    </row>
    <row r="12" spans="1:8" x14ac:dyDescent="0.2">
      <c r="A12" s="166"/>
      <c r="B12" s="167"/>
      <c r="C12" s="174"/>
      <c r="D12" s="169">
        <v>35802</v>
      </c>
      <c r="E12" s="170"/>
      <c r="F12" s="171">
        <v>34193</v>
      </c>
      <c r="G12" s="172"/>
      <c r="H12" s="173"/>
    </row>
    <row r="13" spans="1:8" x14ac:dyDescent="0.2">
      <c r="A13" s="154"/>
      <c r="B13" s="159"/>
      <c r="C13" s="175"/>
      <c r="D13" s="176">
        <v>48868</v>
      </c>
      <c r="E13" s="177"/>
      <c r="F13" s="178">
        <v>50039</v>
      </c>
      <c r="G13" s="179"/>
      <c r="H13" s="165"/>
    </row>
    <row r="14" spans="1:8" x14ac:dyDescent="0.2">
      <c r="A14" s="166"/>
      <c r="B14" s="167"/>
      <c r="C14" s="168"/>
      <c r="D14" s="169">
        <v>30928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3.73</v>
      </c>
      <c r="C19" s="180">
        <f>ROUND(VALUE(SUBSTITUTE(実質収支比率等に係る経年分析!G$48,"▲","-")),2)</f>
        <v>6.79</v>
      </c>
      <c r="D19" s="180">
        <f>ROUND(VALUE(SUBSTITUTE(実質収支比率等に係る経年分析!H$48,"▲","-")),2)</f>
        <v>5.19</v>
      </c>
      <c r="E19" s="180">
        <f>ROUND(VALUE(SUBSTITUTE(実質収支比率等に係る経年分析!I$48,"▲","-")),2)</f>
        <v>8.5399999999999991</v>
      </c>
      <c r="F19" s="180">
        <f>ROUND(VALUE(SUBSTITUTE(実質収支比率等に係る経年分析!J$48,"▲","-")),2)</f>
        <v>7.63</v>
      </c>
    </row>
    <row r="20" spans="1:11" x14ac:dyDescent="0.2">
      <c r="A20" s="180" t="s">
        <v>55</v>
      </c>
      <c r="B20" s="180">
        <f>ROUND(VALUE(SUBSTITUTE(実質収支比率等に係る経年分析!F$47,"▲","-")),2)</f>
        <v>12.47</v>
      </c>
      <c r="C20" s="180">
        <f>ROUND(VALUE(SUBSTITUTE(実質収支比率等に係る経年分析!G$47,"▲","-")),2)</f>
        <v>14.45</v>
      </c>
      <c r="D20" s="180">
        <f>ROUND(VALUE(SUBSTITUTE(実質収支比率等に係る経年分析!H$47,"▲","-")),2)</f>
        <v>20.28</v>
      </c>
      <c r="E20" s="180">
        <f>ROUND(VALUE(SUBSTITUTE(実質収支比率等に係る経年分析!I$47,"▲","-")),2)</f>
        <v>24.68</v>
      </c>
      <c r="F20" s="180">
        <f>ROUND(VALUE(SUBSTITUTE(実質収支比率等に係る経年分析!J$47,"▲","-")),2)</f>
        <v>31.79</v>
      </c>
    </row>
    <row r="21" spans="1:11" x14ac:dyDescent="0.2">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4.3600000000000003</v>
      </c>
      <c r="D21" s="180">
        <f>IF(ISNUMBER(VALUE(SUBSTITUTE(実質収支比率等に係る経年分析!H$49,"▲","-"))),ROUND(VALUE(SUBSTITUTE(実質収支比率等に係る経年分析!H$49,"▲","-")),2),NA())</f>
        <v>4.13</v>
      </c>
      <c r="E21" s="180">
        <f>IF(ISNUMBER(VALUE(SUBSTITUTE(実質収支比率等に係る経年分析!I$49,"▲","-"))),ROUND(VALUE(SUBSTITUTE(実質収支比率等に係る経年分析!I$49,"▲","-")),2),NA())</f>
        <v>7.58</v>
      </c>
      <c r="F21" s="180">
        <f>IF(ISNUMBER(VALUE(SUBSTITUTE(実質収支比率等に係る経年分析!J$49,"▲","-"))),ROUND(VALUE(SUBSTITUTE(実質収支比率等に係る経年分析!J$49,"▲","-")),2),NA())</f>
        <v>1.42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2.5499999999999998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4713</v>
      </c>
      <c r="E42" s="182"/>
      <c r="F42" s="182"/>
      <c r="G42" s="182">
        <f>'実質公債費比率（分子）の構造'!L$52</f>
        <v>4372</v>
      </c>
      <c r="H42" s="182"/>
      <c r="I42" s="182"/>
      <c r="J42" s="182">
        <f>'実質公債費比率（分子）の構造'!M$52</f>
        <v>4264</v>
      </c>
      <c r="K42" s="182"/>
      <c r="L42" s="182"/>
      <c r="M42" s="182">
        <f>'実質公債費比率（分子）の構造'!N$52</f>
        <v>4168</v>
      </c>
      <c r="N42" s="182"/>
      <c r="O42" s="182"/>
      <c r="P42" s="182">
        <f>'実質公債費比率（分子）の構造'!O$52</f>
        <v>4156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641</v>
      </c>
      <c r="C44" s="182"/>
      <c r="D44" s="182"/>
      <c r="E44" s="182">
        <f>'実質公債費比率（分子）の構造'!L$50</f>
        <v>617</v>
      </c>
      <c r="F44" s="182"/>
      <c r="G44" s="182"/>
      <c r="H44" s="182">
        <f>'実質公債費比率（分子）の構造'!M$50</f>
        <v>581</v>
      </c>
      <c r="I44" s="182"/>
      <c r="J44" s="182"/>
      <c r="K44" s="182">
        <f>'実質公債費比率（分子）の構造'!N$50</f>
        <v>581</v>
      </c>
      <c r="L44" s="182"/>
      <c r="M44" s="182"/>
      <c r="N44" s="182">
        <f>'実質公債費比率（分子）の構造'!O$50</f>
        <v>480</v>
      </c>
      <c r="O44" s="182"/>
      <c r="P44" s="182"/>
    </row>
    <row r="45" spans="1:16" x14ac:dyDescent="0.2">
      <c r="A45" s="182" t="s">
        <v>66</v>
      </c>
      <c r="B45" s="182">
        <f>'実質公債費比率（分子）の構造'!K$49</f>
        <v>88</v>
      </c>
      <c r="C45" s="182"/>
      <c r="D45" s="182"/>
      <c r="E45" s="182">
        <f>'実質公債費比率（分子）の構造'!L$49</f>
        <v>77</v>
      </c>
      <c r="F45" s="182"/>
      <c r="G45" s="182"/>
      <c r="H45" s="182">
        <f>'実質公債費比率（分子）の構造'!M$49</f>
        <v>83</v>
      </c>
      <c r="I45" s="182"/>
      <c r="J45" s="182"/>
      <c r="K45" s="182">
        <f>'実質公債費比率（分子）の構造'!N$49</f>
        <v>87</v>
      </c>
      <c r="L45" s="182"/>
      <c r="M45" s="182"/>
      <c r="N45" s="182">
        <f>'実質公債費比率（分子）の構造'!O$49</f>
        <v>96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75</v>
      </c>
      <c r="C47" s="182"/>
      <c r="D47" s="182"/>
      <c r="E47" s="182">
        <f>'実質公債費比率（分子）の構造'!L$47</f>
        <v>84</v>
      </c>
      <c r="F47" s="182"/>
      <c r="G47" s="182"/>
      <c r="H47" s="182">
        <f>'実質公債費比率（分子）の構造'!M$47</f>
        <v>83</v>
      </c>
      <c r="I47" s="182"/>
      <c r="J47" s="182"/>
      <c r="K47" s="182">
        <f>'実質公債費比率（分子）の構造'!N$47</f>
        <v>97</v>
      </c>
      <c r="L47" s="182"/>
      <c r="M47" s="182"/>
      <c r="N47" s="182">
        <f>'実質公債費比率（分子）の構造'!O$47</f>
        <v>134</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3762</v>
      </c>
      <c r="C49" s="182"/>
      <c r="D49" s="182"/>
      <c r="E49" s="182">
        <f>'実質公債費比率（分子）の構造'!L$45</f>
        <v>2728</v>
      </c>
      <c r="F49" s="182"/>
      <c r="G49" s="182"/>
      <c r="H49" s="182">
        <f>'実質公債費比率（分子）の構造'!M$45</f>
        <v>2817</v>
      </c>
      <c r="I49" s="182"/>
      <c r="J49" s="182"/>
      <c r="K49" s="182">
        <f>'実質公債費比率（分子）の構造'!N$45</f>
        <v>2594</v>
      </c>
      <c r="L49" s="182"/>
      <c r="M49" s="182"/>
      <c r="N49" s="182">
        <f>'実質公債費比率（分子）の構造'!O$45</f>
        <v>2471</v>
      </c>
      <c r="O49" s="182"/>
      <c r="P49" s="182"/>
    </row>
    <row r="50" spans="1:16" x14ac:dyDescent="0.2">
      <c r="A50" s="182" t="s">
        <v>71</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-866</v>
      </c>
      <c r="G50" s="182" t="e">
        <f>NA()</f>
        <v>#N/A</v>
      </c>
      <c r="H50" s="182" t="e">
        <f>NA()</f>
        <v>#N/A</v>
      </c>
      <c r="I50" s="182">
        <f>IF(ISNUMBER('実質公債費比率（分子）の構造'!M$53),'実質公債費比率（分子）の構造'!M$53,NA())</f>
        <v>-700</v>
      </c>
      <c r="J50" s="182" t="e">
        <f>NA()</f>
        <v>#N/A</v>
      </c>
      <c r="K50" s="182" t="e">
        <f>NA()</f>
        <v>#N/A</v>
      </c>
      <c r="L50" s="182">
        <f>IF(ISNUMBER('実質公債費比率（分子）の構造'!N$53),'実質公債費比率（分子）の構造'!N$53,NA())</f>
        <v>-809</v>
      </c>
      <c r="M50" s="182" t="e">
        <f>NA()</f>
        <v>#N/A</v>
      </c>
      <c r="N50" s="182" t="e">
        <f>NA()</f>
        <v>#N/A</v>
      </c>
      <c r="O50" s="182">
        <f>IF(ISNUMBER('実質公債費比率（分子）の構造'!O$53),'実質公債費比率（分子）の構造'!O$53,NA())</f>
        <v>-975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45971</v>
      </c>
      <c r="E56" s="181"/>
      <c r="F56" s="181"/>
      <c r="G56" s="181">
        <f>'将来負担比率（分子）の構造'!J$52</f>
        <v>42390</v>
      </c>
      <c r="H56" s="181"/>
      <c r="I56" s="181"/>
      <c r="J56" s="181">
        <f>'将来負担比率（分子）の構造'!K$52</f>
        <v>38938</v>
      </c>
      <c r="K56" s="181"/>
      <c r="L56" s="181"/>
      <c r="M56" s="181">
        <f>'将来負担比率（分子）の構造'!L$52</f>
        <v>35732</v>
      </c>
      <c r="N56" s="181"/>
      <c r="O56" s="181"/>
      <c r="P56" s="181">
        <f>'将来負担比率（分子）の構造'!M$52</f>
        <v>34607</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19230</v>
      </c>
      <c r="E58" s="181"/>
      <c r="F58" s="181"/>
      <c r="G58" s="181">
        <f>'将来負担比率（分子）の構造'!J$50</f>
        <v>19265</v>
      </c>
      <c r="H58" s="181"/>
      <c r="I58" s="181"/>
      <c r="J58" s="181">
        <f>'将来負担比率（分子）の構造'!K$50</f>
        <v>24903</v>
      </c>
      <c r="K58" s="181"/>
      <c r="L58" s="181"/>
      <c r="M58" s="181">
        <f>'将来負担比率（分子）の構造'!L$50</f>
        <v>29511</v>
      </c>
      <c r="N58" s="181"/>
      <c r="O58" s="181"/>
      <c r="P58" s="181">
        <f>'将来負担比率（分子）の構造'!M$50</f>
        <v>34794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1016</v>
      </c>
      <c r="O61" s="181"/>
      <c r="P61" s="181"/>
    </row>
    <row r="62" spans="1:16" x14ac:dyDescent="0.2">
      <c r="A62" s="181" t="s">
        <v>35</v>
      </c>
      <c r="B62" s="181">
        <f>'将来負担比率（分子）の構造'!I$45</f>
        <v>16696</v>
      </c>
      <c r="C62" s="181"/>
      <c r="D62" s="181"/>
      <c r="E62" s="181">
        <f>'将来負担比率（分子）の構造'!J$45</f>
        <v>15615</v>
      </c>
      <c r="F62" s="181"/>
      <c r="G62" s="181"/>
      <c r="H62" s="181">
        <f>'将来負担比率（分子）の構造'!K$45</f>
        <v>15271</v>
      </c>
      <c r="I62" s="181"/>
      <c r="J62" s="181"/>
      <c r="K62" s="181">
        <f>'将来負担比率（分子）の構造'!L$45</f>
        <v>13887</v>
      </c>
      <c r="L62" s="181"/>
      <c r="M62" s="181"/>
      <c r="N62" s="181">
        <f>'将来負担比率（分子）の構造'!M$45</f>
        <v>14167</v>
      </c>
      <c r="O62" s="181"/>
      <c r="P62" s="181"/>
    </row>
    <row r="63" spans="1:16" x14ac:dyDescent="0.2">
      <c r="A63" s="181" t="s">
        <v>34</v>
      </c>
      <c r="B63" s="181">
        <f>'将来負担比率（分子）の構造'!I$44</f>
        <v>873</v>
      </c>
      <c r="C63" s="181"/>
      <c r="D63" s="181"/>
      <c r="E63" s="181">
        <f>'将来負担比率（分子）の構造'!J$44</f>
        <v>1025</v>
      </c>
      <c r="F63" s="181"/>
      <c r="G63" s="181"/>
      <c r="H63" s="181">
        <f>'将来負担比率（分子）の構造'!K$44</f>
        <v>1039</v>
      </c>
      <c r="I63" s="181"/>
      <c r="J63" s="181"/>
      <c r="K63" s="181">
        <f>'将来負担比率（分子）の構造'!L$44</f>
        <v>1063</v>
      </c>
      <c r="L63" s="181"/>
      <c r="M63" s="181"/>
      <c r="N63" s="181">
        <f>'将来負担比率（分子）の構造'!M$44</f>
        <v>1233</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7213</v>
      </c>
      <c r="C65" s="181"/>
      <c r="D65" s="181"/>
      <c r="E65" s="181">
        <f>'将来負担比率（分子）の構造'!J$42</f>
        <v>6404</v>
      </c>
      <c r="F65" s="181"/>
      <c r="G65" s="181"/>
      <c r="H65" s="181">
        <f>'将来負担比率（分子）の構造'!K$42</f>
        <v>6183</v>
      </c>
      <c r="I65" s="181"/>
      <c r="J65" s="181"/>
      <c r="K65" s="181">
        <f>'将来負担比率（分子）の構造'!L$42</f>
        <v>7202</v>
      </c>
      <c r="L65" s="181"/>
      <c r="M65" s="181"/>
      <c r="N65" s="181">
        <f>'将来負担比率（分子）の構造'!M$42</f>
        <v>4761</v>
      </c>
      <c r="O65" s="181"/>
      <c r="P65" s="181"/>
    </row>
    <row r="66" spans="1:16" x14ac:dyDescent="0.2">
      <c r="A66" s="181" t="s">
        <v>31</v>
      </c>
      <c r="B66" s="181">
        <f>'将来負担比率（分子）の構造'!I$41</f>
        <v>29352</v>
      </c>
      <c r="C66" s="181"/>
      <c r="D66" s="181"/>
      <c r="E66" s="181">
        <f>'将来負担比率（分子）の構造'!J$41</f>
        <v>28171</v>
      </c>
      <c r="F66" s="181"/>
      <c r="G66" s="181"/>
      <c r="H66" s="181">
        <f>'将来負担比率（分子）の構造'!K$41</f>
        <v>28586</v>
      </c>
      <c r="I66" s="181"/>
      <c r="J66" s="181"/>
      <c r="K66" s="181">
        <f>'将来負担比率（分子）の構造'!L$41</f>
        <v>28628</v>
      </c>
      <c r="L66" s="181"/>
      <c r="M66" s="181"/>
      <c r="N66" s="181">
        <f>'将来負担比率（分子）の構造'!M$41</f>
        <v>29883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14317</v>
      </c>
      <c r="C72" s="185">
        <f>基金残高に係る経年分析!G55</f>
        <v>18073</v>
      </c>
      <c r="D72" s="185">
        <f>基金残高に係る経年分析!H55</f>
        <v>22695</v>
      </c>
    </row>
    <row r="73" spans="1:16" x14ac:dyDescent="0.2">
      <c r="A73" s="184" t="s">
        <v>78</v>
      </c>
      <c r="B73" s="185">
        <f>基金残高に係る経年分析!F56</f>
        <v>16</v>
      </c>
      <c r="C73" s="185">
        <f>基金残高に係る経年分析!G56</f>
        <v>6</v>
      </c>
      <c r="D73" s="185">
        <f>基金残高に係る経年分析!H56</f>
        <v>50</v>
      </c>
    </row>
    <row r="74" spans="1:16" x14ac:dyDescent="0.2">
      <c r="A74" s="184" t="s">
        <v>79</v>
      </c>
      <c r="B74" s="185">
        <f>基金残高に係る経年分析!F57</f>
        <v>8335</v>
      </c>
      <c r="C74" s="185">
        <f>基金残高に係る経年分析!G57</f>
        <v>8804</v>
      </c>
      <c r="D74" s="185">
        <f>基金残高に係る経年分析!H57</f>
        <v>9125</v>
      </c>
    </row>
  </sheetData>
  <sheetProtection algorithmName="SHA-512" hashValue="DHSvstjR31drMDmyP7VpoTMW38trNLCeW/RZQbZ29qzfs+XAX+5sxuQKKMzrQvymqByw0Jicmv+0TzF4CWqQ0g==" saltValue="i02XiyKzapbcE8bOoHF/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財政担当</dc:creator>
  <cp:keywords/>
  <dc:description/>
  <cp:lastModifiedBy>墨田区役所</cp:lastModifiedBy>
  <cp:lastPrinted>2022-03-09T07:46:48Z</cp:lastPrinted>
  <dcterms:created xsi:type="dcterms:W3CDTF">2022-02-02T04:29:33Z</dcterms:created>
  <dcterms:modified xsi:type="dcterms:W3CDTF">2022-03-25T08:08:18Z</dcterms:modified>
  <cp:category/>
</cp:coreProperties>
</file>