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inrdsprfsv11\Share\NAKATA-TOMOHIRO\Desktop\"/>
    </mc:Choice>
  </mc:AlternateContent>
  <xr:revisionPtr revIDLastSave="0" documentId="8_{0F707048-3D26-468B-B71F-CBA30BF0DFF7}" xr6:coauthVersionLast="47" xr6:coauthVersionMax="47" xr10:uidLastSave="{00000000-0000-0000-0000-000000000000}"/>
  <bookViews>
    <workbookView xWindow="-110" yWindow="-110" windowWidth="19420" windowHeight="11620" tabRatio="93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W102" i="12" l="1"/>
  <c r="CR102" i="12"/>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C35" i="10"/>
  <c r="CO34" i="10"/>
  <c r="BW34" i="10"/>
  <c r="BE34" i="10"/>
  <c r="AM34" i="10"/>
  <c r="U34" i="10"/>
  <c r="U35" i="10" s="1"/>
  <c r="U36" i="10" s="1"/>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<sst xmlns="http://schemas.openxmlformats.org/spreadsheetml/2006/main" count="1135" uniqueCount="559">
  <si>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</si>
  <si>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</si>
  <si>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</si>
  <si>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</si>
  <si>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</si>
  <si>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</si>
  <si>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</si>
  <si>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</si>
  <si>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</si>
  <si>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</si>
  <si>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</si>
  <si>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</si>
  <si>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</si>
  <si>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</si>
  <si>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</si>
  <si>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</si>
  <si>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</si>
  <si>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</si>
  <si>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</si>
  <si>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</si>
  <si>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</si>
  <si>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</si>
  <si>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</si>
  <si>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</si>
  <si>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</si>
  <si>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</si>
  <si>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</si>
  <si>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</si>
  <si>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</si>
  <si>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</si>
  <si>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</si>
  <si>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</si>
  <si>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</si>
  <si>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</si>
  <si>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</si>
  <si>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</si>
  <si>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</si>
  <si>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</si>
  <si>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</si>
  <si>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</si>
  <si>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</si>
  <si>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</si>
  <si>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</si>
  <si>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</si>
  <si>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</si>
  <si>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</si>
  <si>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</si>
  <si>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</si>
  <si>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</si>
  <si>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</si>
  <si>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</si>
  <si>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</si>
  <si>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</si>
  <si>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</si>
  <si>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</si>
  <si>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</si>
  <si>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</si>
  <si>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</si>
  <si>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</si>
  <si>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</si>
  <si>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</si>
  <si>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</si>
  <si>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</si>
  <si>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</si>
  <si>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</si>
  <si>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</si>
  <si>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</si>
  <si>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</si>
  <si>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</si>
  <si>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</si>
  <si>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</si>
  <si>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</si>
  <si>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</si>
  <si>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</si>
  <si>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</si>
  <si>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</si>
  <si>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</si>
  <si>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</si>
  <si>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</si>
  <si>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</si>
  <si>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</si>
  <si>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</si>
  <si>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</si>
  <si>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</si>
  <si>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</si>
  <si>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</si>
  <si>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</si>
  <si>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</si>
  <si>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</si>
  <si>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</si>
  <si>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</si>
  <si>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</si>
  <si>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</si>
  <si>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</si>
  <si>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墨田区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</si>
  <si>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</si>
  <si>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</si>
  <si>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</si>
  <si>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</si>
  <si>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</si>
  <si>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</si>
  <si>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</si>
  <si>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</si>
  <si>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</si>
  <si>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</si>
  <si>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</si>
  <si>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</si>
  <si>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</si>
  <si>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</si>
  <si>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</si>
  <si>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</si>
  <si>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</si>
  <si>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</si>
  <si>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</si>
  <si>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</si>
  <si>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</si>
  <si>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</si>
  <si>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</si>
  <si>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</si>
  <si>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</si>
  <si>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</si>
  <si>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</si>
  <si>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</si>
  <si>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</si>
  <si>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</si>
  <si>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</si>
  <si>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</si>
  <si>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</si>
  <si>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</si>
  <si>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</si>
  <si>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</si>
  <si>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</si>
  <si>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</si>
  <si>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</si>
  <si>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</si>
  <si>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</si>
  <si>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</si>
  <si>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</si>
  <si>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</si>
  <si>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</si>
  <si>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</si>
  <si>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</si>
  <si>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</si>
  <si>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</si>
  <si>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</si>
  <si>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</si>
  <si>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</si>
  <si>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</si>
  <si>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</si>
  <si>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</si>
  <si>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</si>
  <si>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</si>
  <si>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</si>
  <si>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</si>
  <si>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</si>
  <si>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</si>
  <si>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</si>
  <si>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</si>
  <si>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</si>
  <si>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</si>
  <si>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</si>
  <si>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</si>
  <si>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</si>
  <si>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</si>
  <si>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</si>
  <si>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</si>
  <si>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</si>
  <si>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</si>
  <si>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</si>
  <si>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</si>
  <si>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</si>
  <si>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</si>
  <si>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</si>
  <si>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</si>
  <si>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</si>
  <si>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</si>
  <si>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</si>
  <si>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</si>
  <si>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</si>
  <si>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</si>
  <si>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</si>
  <si>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</si>
  <si>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</si>
  <si>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</si>
  <si>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</si>
  <si>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</si>
  <si>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</si>
  <si>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</si>
  <si>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</si>
  <si>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</si>
  <si>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</si>
  <si>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</si>
  <si>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</si>
  <si>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</si>
  <si>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</si>
  <si>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</si>
  <si>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</si>
  <si>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</si>
  <si>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</si>
  <si>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</si>
  <si>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</si>
  <si>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</si>
  <si>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</si>
  <si>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東京都墨田区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</si>
  <si>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</si>
  <si>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</si>
  <si>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</si>
  <si>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</si>
  <si>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</si>
  <si>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</si>
  <si>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</si>
  <si>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</si>
  <si>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</si>
  <si>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</si>
  <si>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</si>
  <si>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</si>
  <si>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</si>
  <si>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</si>
  <si>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</si>
  <si>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</si>
  <si>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</si>
  <si>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</si>
  <si>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</si>
  <si>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</si>
  <si>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</si>
  <si>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</si>
  <si>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</si>
  <si>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</si>
  <si>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</si>
  <si>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</si>
  <si>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</si>
  <si>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</si>
  <si>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</si>
  <si>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</si>
  <si>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</si>
  <si>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</si>
  <si>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</si>
  <si>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</si>
  <si>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</si>
  <si>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</si>
  <si>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</si>
  <si>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</si>
  <si>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</si>
  <si>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</si>
  <si>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</si>
  <si>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</si>
  <si>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</si>
  <si>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</si>
  <si>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</si>
  <si>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</si>
  <si>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</si>
  <si>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</si>
  <si>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</si>
  <si>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</si>
  <si>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</si>
  <si>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</si>
  <si>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</si>
  <si>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</si>
  <si>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</si>
  <si>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</si>
  <si>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</si>
  <si>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</si>
  <si>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</si>
  <si>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</si>
  <si>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</si>
  <si>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</si>
  <si>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</si>
  <si>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</si>
  <si>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</si>
  <si>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</si>
  <si>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</si>
  <si>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</si>
  <si>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</si>
  <si>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</si>
  <si>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</si>
  <si>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</si>
  <si>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</si>
  <si>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</si>
  <si>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</si>
  <si>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</si>
  <si>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</si>
  <si>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</si>
  <si>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</si>
  <si>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</si>
  <si>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</si>
  <si>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</si>
  <si>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</si>
  <si>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</si>
  <si>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</si>
  <si>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</si>
  <si>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</si>
  <si>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</si>
  <si>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</si>
  <si>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</si>
  <si>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</si>
  <si>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</si>
  <si>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</si>
  <si>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</si>
  <si>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</si>
  <si>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</si>
  <si>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</si>
  <si>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</si>
  <si>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</si>
  <si>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</si>
  <si>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</si>
  <si>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</si>
  <si>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</si>
  <si>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</si>
  <si>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</si>
  <si>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</si>
  <si>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</si>
  <si>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</si>
  <si>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</si>
  <si>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</si>
  <si>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</si>
  <si>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</si>
  <si>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</si>
  <si>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</si>
  <si>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</si>
  <si>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</si>
  <si>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</si>
  <si>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</si>
  <si>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</si>
  <si>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</si>
  <si>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</si>
  <si>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</si>
  <si>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</si>
  <si>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</si>
  <si>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</si>
  <si>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</si>
  <si>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</si>
  <si>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</si>
  <si>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</si>
  <si>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</si>
  <si>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</si>
  <si>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</si>
  <si>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</si>
  <si>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</si>
  <si>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</si>
  <si>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</si>
  <si>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</si>
  <si>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</si>
  <si>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</si>
  <si>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</si>
  <si>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</si>
  <si>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</si>
  <si>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</si>
  <si>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</si>
  <si>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</si>
  <si>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</si>
  <si>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</si>
  <si>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</si>
  <si>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</si>
  <si>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</si>
  <si>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東京都墨田区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</si>
  <si>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</si>
  <si>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</si>
  <si>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</si>
  <si>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</si>
  <si>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</si>
  <si>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</si>
  <si>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</si>
  <si>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</si>
  <si>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</si>
  <si>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</si>
  <si>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</si>
  <si>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</si>
  <si>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</si>
  <si>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</si>
  <si>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</si>
  <si>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</si>
  <si>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</si>
  <si>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</si>
  <si>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</si>
  <si>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</si>
  <si>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</si>
  <si>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</si>
  <si>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</si>
  <si>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</si>
  <si>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</si>
  <si>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</si>
  <si>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</si>
  <si>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</si>
  <si>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</si>
  <si>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</si>
  <si>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</si>
  <si>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</si>
  <si>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</si>
  <si>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</si>
  <si>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</si>
  <si>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</si>
  <si>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</si>
  <si>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</si>
  <si>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</si>
  <si>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</si>
  <si>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</si>
  <si>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</si>
  <si>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</si>
  <si>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</si>
  <si>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</si>
  <si>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</si>
  <si>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</si>
  <si>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</si>
  <si>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</si>
  <si>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</si>
  <si>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</si>
  <si>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</si>
  <si>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</si>
  <si>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</si>
  <si>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</si>
  <si>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</si>
  <si>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</si>
  <si>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</si>
  <si>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</si>
  <si>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</si>
  <si>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</si>
  <si>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</si>
  <si>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</si>
  <si>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</si>
  <si>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</si>
  <si>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</si>
  <si>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</si>
  <si>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</si>
  <si>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</si>
  <si>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</si>
  <si>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</si>
  <si>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</si>
  <si>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</si>
  <si>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</si>
  <si>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</si>
  <si>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</si>
  <si>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</si>
  <si>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</si>
  <si>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</si>
  <si>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</si>
  <si>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</si>
  <si>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</si>
  <si>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</si>
  <si>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</si>
  <si>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</si>
  <si>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</si>
  <si>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</si>
  <si>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</si>
  <si>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</si>
  <si>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</si>
  <si>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</si>
  <si>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</si>
  <si>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</si>
  <si>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</si>
  <si>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</si>
  <si>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</si>
  <si>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</si>
  <si>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</si>
  <si>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</si>
  <si>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</si>
  <si>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</si>
  <si>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</si>
  <si>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</si>
  <si>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</si>
  <si>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</si>
  <si>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</si>
  <si>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</si>
  <si>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</si>
  <si>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</si>
  <si>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</si>
  <si>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</si>
  <si>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</si>
  <si>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</si>
  <si>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</si>
  <si>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</si>
  <si>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</si>
  <si>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</si>
  <si>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</si>
  <si>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</si>
  <si>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</si>
  <si>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</si>
  <si>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</si>
  <si>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</si>
  <si>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</si>
  <si>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</si>
  <si>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</si>
  <si>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</si>
  <si>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</si>
  <si>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</si>
  <si>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</si>
  <si>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</si>
  <si>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</si>
  <si>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</si>
  <si>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</si>
  <si>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</si>
  <si>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</si>
  <si>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</si>
  <si>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</si>
  <si>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</si>
  <si>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</si>
  <si>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</si>
  <si>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</si>
  <si>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</si>
  <si>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</si>
  <si>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</si>
  <si>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</si>
  <si>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</si>
  <si>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</si>
  <si>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</si>
  <si>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</si>
  <si>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</si>
  <si>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</si>
  <si>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</si>
  <si>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</si>
  <si>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</si>
  <si>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</si>
  <si>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</si>
  <si>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</si>
  <si>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</si>
  <si>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</si>
  <si>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</si>
  <si>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</si>
  <si>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</si>
  <si>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</si>
  <si>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</si>
  <si>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</si>
  <si>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</si>
  <si>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</si>
  <si>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</si>
  <si>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</si>
  <si>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</si>
  <si>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0.84</t>
  </si>
  <si>
    <t>▲ 3.54</t>
  </si>
  <si>
    <t>▲ 1.89</t>
  </si>
  <si>
    <t>一般会計</t>
  </si>
  <si>
    <t>国民健康保険特別会計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</si>
  <si>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</si>
  <si>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</si>
  <si>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</si>
  <si>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</si>
  <si>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</si>
  <si>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</si>
  <si>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</si>
  <si>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</si>
  <si>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</si>
  <si>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公共施設等整備基金</t>
    <phoneticPr fontId="5"/>
  </si>
  <si>
    <t>北斎基金</t>
    <phoneticPr fontId="5"/>
  </si>
  <si>
    <t>文化観光基金</t>
    <phoneticPr fontId="5"/>
  </si>
  <si>
    <t>水と緑のまちづくり基金</t>
    <phoneticPr fontId="5"/>
  </si>
  <si>
    <t>連続立体交差事業基金</t>
    <phoneticPr fontId="5"/>
  </si>
  <si>
    <t>-</t>
    <phoneticPr fontId="2"/>
  </si>
  <si>
    <t>特別区人事・厚生事務組合</t>
    <rPh sb="0" eb="3">
      <t>トクベツク</t>
    </rPh>
    <rPh sb="3" eb="5">
      <t>ジンジ</t>
    </rPh>
    <rPh sb="6" eb="12">
      <t>コウセイジムクミアイ</t>
    </rPh>
    <phoneticPr fontId="2"/>
  </si>
  <si>
    <t>特別区競馬組合</t>
    <rPh sb="0" eb="3">
      <t>トクベツク</t>
    </rPh>
    <rPh sb="3" eb="5">
      <t>ケイバ</t>
    </rPh>
    <rPh sb="5" eb="7">
      <t>クミアイ</t>
    </rPh>
    <phoneticPr fontId="2"/>
  </si>
  <si>
    <t>東京二十三区清掃一部事務組合</t>
    <rPh sb="0" eb="2">
      <t>トウキョウ</t>
    </rPh>
    <rPh sb="2" eb="5">
      <t>ニジュウサン</t>
    </rPh>
    <rPh sb="5" eb="6">
      <t>ク</t>
    </rPh>
    <rPh sb="6" eb="8">
      <t>セイソウ</t>
    </rPh>
    <rPh sb="8" eb="10">
      <t>イチブ</t>
    </rPh>
    <rPh sb="10" eb="14">
      <t>ジムクミアイ</t>
    </rPh>
    <phoneticPr fontId="2"/>
  </si>
  <si>
    <t>東京都後期高齢者医療広域連合（一般会計）</t>
    <rPh sb="0" eb="3">
      <t>トウキョウト</t>
    </rPh>
    <rPh sb="3" eb="5">
      <t>コウキ</t>
    </rPh>
    <rPh sb="5" eb="8">
      <t>コウレイシャ</t>
    </rPh>
    <rPh sb="8" eb="10">
      <t>イリョウ</t>
    </rPh>
    <rPh sb="10" eb="14">
      <t>コウイキレンゴウ</t>
    </rPh>
    <rPh sb="15" eb="19">
      <t>イッパンカイケイ</t>
    </rPh>
    <phoneticPr fontId="2"/>
  </si>
  <si>
    <t>東京都後期高齢者医療広域連合（後期高齢者医療特別会計）</t>
    <rPh sb="0" eb="3">
      <t>トウキョウト</t>
    </rPh>
    <rPh sb="3" eb="5">
      <t>コウキ</t>
    </rPh>
    <rPh sb="5" eb="8">
      <t>コウレイシャ</t>
    </rPh>
    <rPh sb="8" eb="10">
      <t>イリョウ</t>
    </rPh>
    <rPh sb="10" eb="14">
      <t>コウイキレンゴウ</t>
    </rPh>
    <rPh sb="15" eb="22">
      <t>コウキコウレイシャイリョウ</t>
    </rPh>
    <rPh sb="22" eb="26">
      <t>トクベツカイケイ</t>
    </rPh>
    <phoneticPr fontId="2"/>
  </si>
  <si>
    <t>法適用</t>
    <rPh sb="0" eb="1">
      <t>ホウ</t>
    </rPh>
    <rPh sb="1" eb="3">
      <t>テキヨウ</t>
    </rPh>
    <phoneticPr fontId="2"/>
  </si>
  <si>
    <t>墨田まちづくり公社</t>
    <rPh sb="0" eb="2">
      <t>スミダ</t>
    </rPh>
    <rPh sb="7" eb="9">
      <t>コウシャ</t>
    </rPh>
    <phoneticPr fontId="2"/>
  </si>
  <si>
    <t>墨田区文化振興財団</t>
    <rPh sb="0" eb="3">
      <t>スミダク</t>
    </rPh>
    <rPh sb="3" eb="9">
      <t>ブンカシンコウザイダン</t>
    </rPh>
    <phoneticPr fontId="2"/>
  </si>
  <si>
    <t>アルカタワーズ</t>
    <phoneticPr fontId="2"/>
  </si>
  <si>
    <t>墨田区土地開発公社</t>
    <rPh sb="0" eb="3">
      <t>スミダク</t>
    </rPh>
    <rPh sb="3" eb="5">
      <t>トチ</t>
    </rPh>
    <rPh sb="5" eb="7">
      <t>カイハツ</t>
    </rPh>
    <rPh sb="7" eb="9">
      <t>コウシャ</t>
    </rPh>
    <phoneticPr fontId="2"/>
  </si>
  <si>
    <t>国際ファッションセンター</t>
    <rPh sb="0" eb="2">
      <t>コクサイ</t>
    </rPh>
    <phoneticPr fontId="2"/>
  </si>
  <si>
    <t>ファッション産業人材育成機構</t>
    <rPh sb="6" eb="8">
      <t>サンギョウ</t>
    </rPh>
    <rPh sb="8" eb="10">
      <t>ジンザイ</t>
    </rPh>
    <rPh sb="10" eb="12">
      <t>イクセイ</t>
    </rPh>
    <rPh sb="12" eb="14">
      <t>キコウ</t>
    </rPh>
    <phoneticPr fontId="2"/>
  </si>
  <si>
    <t>〇</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</si>
</sst>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12" xfId="15" quotePrefix="1" applyNumberFormat="1" applyFont="1" applyBorder="1" applyAlignment="1" applyProtection="1">
      <alignment horizontal="righ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50465</c:v>
                </c:pt>
                <c:pt idx="1">
                  <c:v>51679</c:v>
                </c:pt>
                <c:pt idx="2">
                  <c:v>49665</c:v>
                </c:pt>
                <c:pt idx="3">
                  <c:v>63439</c:v>
                </c:pt>
                <c:pt idx="4">
                  <c:v>60097</c:v>
                </c:pt>
              </c:numCache>
            </c:numRef>
          </c:val>
          <c:smooth val="0"/>
          <c:extLst>
            <c:ext xmlns:c16="http://schemas.microsoft.com/office/drawing/2014/chart" uri="{C3380CC4-5D6E-409C-BE32-E72D297353CC}">
              <c16:uniqueId val="{00000000-10AB-4C8D-ABF8-6CF09CE9EDD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59249</c:v>
                </c:pt>
                <c:pt idx="1">
                  <c:v>38751</c:v>
                </c:pt>
                <c:pt idx="2">
                  <c:v>39700</c:v>
                </c:pt>
                <c:pt idx="3">
                  <c:v>58005</c:v>
                </c:pt>
                <c:pt idx="4">
                  <c:v>62557</c:v>
                </c:pt>
              </c:numCache>
            </c:numRef>
          </c:val>
          <c:smooth val="0"/>
          <c:extLst>
            <c:ext xmlns:c16="http://schemas.microsoft.com/office/drawing/2014/chart" uri="{C3380CC4-5D6E-409C-BE32-E72D297353CC}">
              <c16:uniqueId val="{00000001-10AB-4C8D-ABF8-6CF09CE9EDD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7.63</c:v>
                </c:pt>
                <c:pt idx="1">
                  <c:v>6.1</c:v>
                </c:pt>
                <c:pt idx="2">
                  <c:v>7.61</c:v>
                </c:pt>
                <c:pt idx="3">
                  <c:v>6.89</c:v>
                </c:pt>
                <c:pt idx="4">
                  <c:v>6.99</c:v>
                </c:pt>
              </c:numCache>
            </c:numRef>
          </c:val>
          <c:extLst>
            <c:ext xmlns:c16="http://schemas.microsoft.com/office/drawing/2014/chart" uri="{C3380CC4-5D6E-409C-BE32-E72D297353CC}">
              <c16:uniqueId val="{00000000-DBAD-43A1-AAE4-192D3058E97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31.79</c:v>
                </c:pt>
                <c:pt idx="1">
                  <c:v>32.04</c:v>
                </c:pt>
                <c:pt idx="2">
                  <c:v>33.71</c:v>
                </c:pt>
                <c:pt idx="3">
                  <c:v>31.19</c:v>
                </c:pt>
                <c:pt idx="4">
                  <c:v>30.63</c:v>
                </c:pt>
              </c:numCache>
            </c:numRef>
          </c:val>
          <c:extLst>
            <c:ext xmlns:c16="http://schemas.microsoft.com/office/drawing/2014/chart" uri="{C3380CC4-5D6E-409C-BE32-E72D297353CC}">
              <c16:uniqueId val="{00000001-DBAD-43A1-AAE4-192D3058E97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1.42</c:v>
                </c:pt>
                <c:pt idx="1">
                  <c:v>-0.84</c:v>
                </c:pt>
                <c:pt idx="2">
                  <c:v>3.97</c:v>
                </c:pt>
                <c:pt idx="3">
                  <c:v>-3.54</c:v>
                </c:pt>
                <c:pt idx="4">
                  <c:v>-1.89</c:v>
                </c:pt>
              </c:numCache>
            </c:numRef>
          </c:val>
          <c:smooth val="0"/>
          <c:extLst>
            <c:ext xmlns:c16="http://schemas.microsoft.com/office/drawing/2014/chart" uri="{C3380CC4-5D6E-409C-BE32-E72D297353CC}">
              <c16:uniqueId val="{00000002-DBAD-43A1-AAE4-192D3058E97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DE0-4710-9606-EE0D7E36CB8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DE0-4710-9606-EE0D7E36CB8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DE0-4710-9606-EE0D7E36CB8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DE0-4710-9606-EE0D7E36CB8D}"/>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DDE0-4710-9606-EE0D7E36CB8D}"/>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DDE0-4710-9606-EE0D7E36CB8D}"/>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0.13</c:v>
                </c:pt>
                <c:pt idx="2">
                  <c:v>#N/A</c:v>
                </c:pt>
                <c:pt idx="3">
                  <c:v>0.25</c:v>
                </c:pt>
                <c:pt idx="4">
                  <c:v>#N/A</c:v>
                </c:pt>
                <c:pt idx="5">
                  <c:v>0.13</c:v>
                </c:pt>
                <c:pt idx="6">
                  <c:v>#N/A</c:v>
                </c:pt>
                <c:pt idx="7">
                  <c:v>0.25</c:v>
                </c:pt>
                <c:pt idx="8">
                  <c:v>#N/A</c:v>
                </c:pt>
                <c:pt idx="9">
                  <c:v>0.14000000000000001</c:v>
                </c:pt>
              </c:numCache>
            </c:numRef>
          </c:val>
          <c:extLst>
            <c:ext xmlns:c16="http://schemas.microsoft.com/office/drawing/2014/chart" uri="{C3380CC4-5D6E-409C-BE32-E72D297353CC}">
              <c16:uniqueId val="{00000006-DDE0-4710-9606-EE0D7E36CB8D}"/>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2.5499999999999998</c:v>
                </c:pt>
                <c:pt idx="2">
                  <c:v>#N/A</c:v>
                </c:pt>
                <c:pt idx="3">
                  <c:v>0.93</c:v>
                </c:pt>
                <c:pt idx="4">
                  <c:v>#N/A</c:v>
                </c:pt>
                <c:pt idx="5">
                  <c:v>0.9</c:v>
                </c:pt>
                <c:pt idx="6">
                  <c:v>#N/A</c:v>
                </c:pt>
                <c:pt idx="7">
                  <c:v>0.35</c:v>
                </c:pt>
                <c:pt idx="8">
                  <c:v>#N/A</c:v>
                </c:pt>
                <c:pt idx="9">
                  <c:v>0.42</c:v>
                </c:pt>
              </c:numCache>
            </c:numRef>
          </c:val>
          <c:extLst>
            <c:ext xmlns:c16="http://schemas.microsoft.com/office/drawing/2014/chart" uri="{C3380CC4-5D6E-409C-BE32-E72D297353CC}">
              <c16:uniqueId val="{00000007-DDE0-4710-9606-EE0D7E36CB8D}"/>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1.35</c:v>
                </c:pt>
                <c:pt idx="2">
                  <c:v>#N/A</c:v>
                </c:pt>
                <c:pt idx="3">
                  <c:v>1.38</c:v>
                </c:pt>
                <c:pt idx="4">
                  <c:v>#N/A</c:v>
                </c:pt>
                <c:pt idx="5">
                  <c:v>0.85</c:v>
                </c:pt>
                <c:pt idx="6">
                  <c:v>#N/A</c:v>
                </c:pt>
                <c:pt idx="7">
                  <c:v>0.95</c:v>
                </c:pt>
                <c:pt idx="8">
                  <c:v>#N/A</c:v>
                </c:pt>
                <c:pt idx="9">
                  <c:v>0.93</c:v>
                </c:pt>
              </c:numCache>
            </c:numRef>
          </c:val>
          <c:extLst>
            <c:ext xmlns:c16="http://schemas.microsoft.com/office/drawing/2014/chart" uri="{C3380CC4-5D6E-409C-BE32-E72D297353CC}">
              <c16:uniqueId val="{00000008-DDE0-4710-9606-EE0D7E36CB8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7.62</c:v>
                </c:pt>
                <c:pt idx="2">
                  <c:v>#N/A</c:v>
                </c:pt>
                <c:pt idx="3">
                  <c:v>6.09</c:v>
                </c:pt>
                <c:pt idx="4">
                  <c:v>#N/A</c:v>
                </c:pt>
                <c:pt idx="5">
                  <c:v>7.6</c:v>
                </c:pt>
                <c:pt idx="6">
                  <c:v>#N/A</c:v>
                </c:pt>
                <c:pt idx="7">
                  <c:v>6.89</c:v>
                </c:pt>
                <c:pt idx="8">
                  <c:v>#N/A</c:v>
                </c:pt>
                <c:pt idx="9">
                  <c:v>6.99</c:v>
                </c:pt>
              </c:numCache>
            </c:numRef>
          </c:val>
          <c:extLst>
            <c:ext xmlns:c16="http://schemas.microsoft.com/office/drawing/2014/chart" uri="{C3380CC4-5D6E-409C-BE32-E72D297353CC}">
              <c16:uniqueId val="{00000009-DDE0-4710-9606-EE0D7E36CB8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4156</c:v>
                </c:pt>
                <c:pt idx="5">
                  <c:v>3970</c:v>
                </c:pt>
                <c:pt idx="8">
                  <c:v>3599</c:v>
                </c:pt>
                <c:pt idx="11">
                  <c:v>3321</c:v>
                </c:pt>
                <c:pt idx="14">
                  <c:v>2764</c:v>
                </c:pt>
              </c:numCache>
            </c:numRef>
          </c:val>
          <c:extLst>
            <c:ext xmlns:c16="http://schemas.microsoft.com/office/drawing/2014/chart" uri="{C3380CC4-5D6E-409C-BE32-E72D297353CC}">
              <c16:uniqueId val="{00000000-4850-495D-89B6-0162FB869D1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850-495D-89B6-0162FB869D1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480</c:v>
                </c:pt>
                <c:pt idx="3">
                  <c:v>472</c:v>
                </c:pt>
                <c:pt idx="6">
                  <c:v>469</c:v>
                </c:pt>
                <c:pt idx="9">
                  <c:v>470</c:v>
                </c:pt>
                <c:pt idx="12">
                  <c:v>470</c:v>
                </c:pt>
              </c:numCache>
            </c:numRef>
          </c:val>
          <c:extLst>
            <c:ext xmlns:c16="http://schemas.microsoft.com/office/drawing/2014/chart" uri="{C3380CC4-5D6E-409C-BE32-E72D297353CC}">
              <c16:uniqueId val="{00000002-4850-495D-89B6-0162FB869D1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96</c:v>
                </c:pt>
                <c:pt idx="3">
                  <c:v>91</c:v>
                </c:pt>
                <c:pt idx="6">
                  <c:v>89</c:v>
                </c:pt>
                <c:pt idx="9">
                  <c:v>109</c:v>
                </c:pt>
                <c:pt idx="12">
                  <c:v>158</c:v>
                </c:pt>
              </c:numCache>
            </c:numRef>
          </c:val>
          <c:extLst>
            <c:ext xmlns:c16="http://schemas.microsoft.com/office/drawing/2014/chart" uri="{C3380CC4-5D6E-409C-BE32-E72D297353CC}">
              <c16:uniqueId val="{00000003-4850-495D-89B6-0162FB869D1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850-495D-89B6-0162FB869D1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134</c:v>
                </c:pt>
                <c:pt idx="3">
                  <c:v>137</c:v>
                </c:pt>
                <c:pt idx="6">
                  <c:v>141</c:v>
                </c:pt>
                <c:pt idx="9">
                  <c:v>137</c:v>
                </c:pt>
                <c:pt idx="12">
                  <c:v>96</c:v>
                </c:pt>
              </c:numCache>
            </c:numRef>
          </c:val>
          <c:extLst>
            <c:ext xmlns:c16="http://schemas.microsoft.com/office/drawing/2014/chart" uri="{C3380CC4-5D6E-409C-BE32-E72D297353CC}">
              <c16:uniqueId val="{00000005-4850-495D-89B6-0162FB869D1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850-495D-89B6-0162FB869D1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2471</c:v>
                </c:pt>
                <c:pt idx="3">
                  <c:v>2441</c:v>
                </c:pt>
                <c:pt idx="6">
                  <c:v>2447</c:v>
                </c:pt>
                <c:pt idx="9">
                  <c:v>2533</c:v>
                </c:pt>
                <c:pt idx="12">
                  <c:v>2651</c:v>
                </c:pt>
              </c:numCache>
            </c:numRef>
          </c:val>
          <c:extLst>
            <c:ext xmlns:c16="http://schemas.microsoft.com/office/drawing/2014/chart" uri="{C3380CC4-5D6E-409C-BE32-E72D297353CC}">
              <c16:uniqueId val="{00000007-4850-495D-89B6-0162FB869D1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-975</c:v>
                </c:pt>
                <c:pt idx="2">
                  <c:v>#N/A</c:v>
                </c:pt>
                <c:pt idx="3">
                  <c:v>#N/A</c:v>
                </c:pt>
                <c:pt idx="4">
                  <c:v>-829</c:v>
                </c:pt>
                <c:pt idx="5">
                  <c:v>#N/A</c:v>
                </c:pt>
                <c:pt idx="6">
                  <c:v>#N/A</c:v>
                </c:pt>
                <c:pt idx="7">
                  <c:v>-453</c:v>
                </c:pt>
                <c:pt idx="8">
                  <c:v>#N/A</c:v>
                </c:pt>
                <c:pt idx="9">
                  <c:v>#N/A</c:v>
                </c:pt>
                <c:pt idx="10">
                  <c:v>-72</c:v>
                </c:pt>
                <c:pt idx="11">
                  <c:v>#N/A</c:v>
                </c:pt>
                <c:pt idx="12">
                  <c:v>#N/A</c:v>
                </c:pt>
                <c:pt idx="13">
                  <c:v>611</c:v>
                </c:pt>
                <c:pt idx="14">
                  <c:v>#N/A</c:v>
                </c:pt>
              </c:numCache>
            </c:numRef>
          </c:val>
          <c:smooth val="0"/>
          <c:extLst>
            <c:ext xmlns:c16="http://schemas.microsoft.com/office/drawing/2014/chart" uri="{C3380CC4-5D6E-409C-BE32-E72D297353CC}">
              <c16:uniqueId val="{00000008-4850-495D-89B6-0162FB869D1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34607</c:v>
                </c:pt>
                <c:pt idx="5">
                  <c:v>39962</c:v>
                </c:pt>
                <c:pt idx="8">
                  <c:v>38928</c:v>
                </c:pt>
                <c:pt idx="11">
                  <c:v>35252</c:v>
                </c:pt>
                <c:pt idx="14">
                  <c:v>33306</c:v>
                </c:pt>
              </c:numCache>
            </c:numRef>
          </c:val>
          <c:extLst>
            <c:ext xmlns:c16="http://schemas.microsoft.com/office/drawing/2014/chart" uri="{C3380CC4-5D6E-409C-BE32-E72D297353CC}">
              <c16:uniqueId val="{00000000-F204-4D7E-9A67-087DBB67771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F204-4D7E-9A67-087DBB67771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34794</c:v>
                </c:pt>
                <c:pt idx="5">
                  <c:v>46174</c:v>
                </c:pt>
                <c:pt idx="8">
                  <c:v>53851</c:v>
                </c:pt>
                <c:pt idx="11">
                  <c:v>59647</c:v>
                </c:pt>
                <c:pt idx="14">
                  <c:v>64986</c:v>
                </c:pt>
              </c:numCache>
            </c:numRef>
          </c:val>
          <c:extLst>
            <c:ext xmlns:c16="http://schemas.microsoft.com/office/drawing/2014/chart" uri="{C3380CC4-5D6E-409C-BE32-E72D297353CC}">
              <c16:uniqueId val="{00000002-F204-4D7E-9A67-087DBB67771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204-4D7E-9A67-087DBB67771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204-4D7E-9A67-087DBB67771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1016</c:v>
                </c:pt>
                <c:pt idx="3">
                  <c:v>0</c:v>
                </c:pt>
                <c:pt idx="6">
                  <c:v>0</c:v>
                </c:pt>
                <c:pt idx="9">
                  <c:v>0</c:v>
                </c:pt>
                <c:pt idx="12">
                  <c:v>0</c:v>
                </c:pt>
              </c:numCache>
            </c:numRef>
          </c:val>
          <c:extLst>
            <c:ext xmlns:c16="http://schemas.microsoft.com/office/drawing/2014/chart" uri="{C3380CC4-5D6E-409C-BE32-E72D297353CC}">
              <c16:uniqueId val="{00000005-F204-4D7E-9A67-087DBB67771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14167</c:v>
                </c:pt>
                <c:pt idx="3">
                  <c:v>14433</c:v>
                </c:pt>
                <c:pt idx="6">
                  <c:v>13708</c:v>
                </c:pt>
                <c:pt idx="9">
                  <c:v>13856</c:v>
                </c:pt>
                <c:pt idx="12">
                  <c:v>13649</c:v>
                </c:pt>
              </c:numCache>
            </c:numRef>
          </c:val>
          <c:extLst>
            <c:ext xmlns:c16="http://schemas.microsoft.com/office/drawing/2014/chart" uri="{C3380CC4-5D6E-409C-BE32-E72D297353CC}">
              <c16:uniqueId val="{00000006-F204-4D7E-9A67-087DBB67771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1233</c:v>
                </c:pt>
                <c:pt idx="3">
                  <c:v>1377</c:v>
                </c:pt>
                <c:pt idx="6">
                  <c:v>1623</c:v>
                </c:pt>
                <c:pt idx="9">
                  <c:v>1709</c:v>
                </c:pt>
                <c:pt idx="12">
                  <c:v>1999</c:v>
                </c:pt>
              </c:numCache>
            </c:numRef>
          </c:val>
          <c:extLst>
            <c:ext xmlns:c16="http://schemas.microsoft.com/office/drawing/2014/chart" uri="{C3380CC4-5D6E-409C-BE32-E72D297353CC}">
              <c16:uniqueId val="{00000007-F204-4D7E-9A67-087DBB67771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F204-4D7E-9A67-087DBB67771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4761</c:v>
                </c:pt>
                <c:pt idx="3">
                  <c:v>4290</c:v>
                </c:pt>
                <c:pt idx="6">
                  <c:v>3818</c:v>
                </c:pt>
                <c:pt idx="9">
                  <c:v>3348</c:v>
                </c:pt>
                <c:pt idx="12">
                  <c:v>2926</c:v>
                </c:pt>
              </c:numCache>
            </c:numRef>
          </c:val>
          <c:extLst>
            <c:ext xmlns:c16="http://schemas.microsoft.com/office/drawing/2014/chart" uri="{C3380CC4-5D6E-409C-BE32-E72D297353CC}">
              <c16:uniqueId val="{00000009-F204-4D7E-9A67-087DBB67771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29883</c:v>
                </c:pt>
                <c:pt idx="3">
                  <c:v>29285</c:v>
                </c:pt>
                <c:pt idx="6">
                  <c:v>27934</c:v>
                </c:pt>
                <c:pt idx="9">
                  <c:v>26263</c:v>
                </c:pt>
                <c:pt idx="12">
                  <c:v>26656</c:v>
                </c:pt>
              </c:numCache>
            </c:numRef>
          </c:val>
          <c:extLst>
            <c:ext xmlns:c16="http://schemas.microsoft.com/office/drawing/2014/chart" uri="{C3380CC4-5D6E-409C-BE32-E72D297353CC}">
              <c16:uniqueId val="{0000000A-F204-4D7E-9A67-087DBB67771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204-4D7E-9A67-087DBB67771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25736</c:v>
                </c:pt>
                <c:pt idx="1">
                  <c:v>25065</c:v>
                </c:pt>
                <c:pt idx="2">
                  <c:v>25890</c:v>
                </c:pt>
              </c:numCache>
            </c:numRef>
          </c:val>
          <c:extLst>
            <c:ext xmlns:c16="http://schemas.microsoft.com/office/drawing/2014/chart" uri="{C3380CC4-5D6E-409C-BE32-E72D297353CC}">
              <c16:uniqueId val="{00000000-9E07-4AFD-97B1-F63BE65CDAE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291</c:v>
                </c:pt>
                <c:pt idx="1">
                  <c:v>402</c:v>
                </c:pt>
                <c:pt idx="2">
                  <c:v>433</c:v>
                </c:pt>
              </c:numCache>
            </c:numRef>
          </c:val>
          <c:extLst>
            <c:ext xmlns:c16="http://schemas.microsoft.com/office/drawing/2014/chart" uri="{C3380CC4-5D6E-409C-BE32-E72D297353CC}">
              <c16:uniqueId val="{00000001-9E07-4AFD-97B1-F63BE65CDAE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23575</c:v>
                </c:pt>
                <c:pt idx="1">
                  <c:v>30139</c:v>
                </c:pt>
                <c:pt idx="2">
                  <c:v>34798</c:v>
                </c:pt>
              </c:numCache>
            </c:numRef>
          </c:val>
          <c:extLst>
            <c:ext xmlns:c16="http://schemas.microsoft.com/office/drawing/2014/chart" uri="{C3380CC4-5D6E-409C-BE32-E72D297353CC}">
              <c16:uniqueId val="{00000002-9E07-4AFD-97B1-F63BE65CDAE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東京都墨田区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実質公債費比率の分子は、昨年度に比べて増加した。これは算入公債費等が減少したことによる。</a:t>
          </a:r>
        </a:p>
        <a:p>
          <a:r>
            <a:rPr kumimoji="1" lang="ja-JP" altLang="en-US" sz="1300">
              <a:latin typeface="ＭＳ ゴシック" pitchFamily="49" charset="-128"/>
              <a:ea typeface="ＭＳ ゴシック" pitchFamily="49" charset="-128"/>
            </a:rPr>
            <a:t>　新たな起債については財政基盤の確立に配慮した起債となるよう努める。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利率が高い起債の残高は順調に減っているが、鉄道立体化事業に係る起債の償還等、継続的に一定の償還が見込まれる。今後も公債費が一般財源を過度に圧迫することがないよう、将来負担も考慮し、健全な財政運営に努める。</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東京都墨田区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本区の将来負担額は、引き続き負の数値となっている。</a:t>
          </a:r>
        </a:p>
        <a:p>
          <a:r>
            <a:rPr kumimoji="1" lang="ja-JP" altLang="en-US" sz="1300">
              <a:latin typeface="ＭＳ Ｐゴシック" panose="020B0600070205080204" pitchFamily="50" charset="-128"/>
              <a:ea typeface="ＭＳ Ｐゴシック" panose="020B0600070205080204" pitchFamily="50" charset="-128"/>
            </a:rPr>
            <a:t>　今後も、財政調整基金等の積み増しや財政基盤の確立に配慮した起債となるよう努め、財政基盤の強化を図って行く。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東京都墨田区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公共施設等整備基金につき、約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億円の積み増しを行った一方で、財政調整基金等の取崩しを行った結果、全体として約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災害対策、経済事情の変動に加え、公共施設の整備・改修、その他さまざまな行政ニーズに対応するため、必要な積立てと取崩しを行っていく。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公共施設の整備・改修、水と緑をいかしたまちづくり事業、すみだ北斎美術館の運営、鉄道の連続立体交差化など、それぞれの目的に応じた事業の財源としている。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新保健施設等複合施設建設事業のため、公共施設等整備基金の取崩しを行ったものの、各基金の積立てにより、約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公共施設等整備基金については、墨田区基本計画（平成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年度）において、主要な公共施設等整備事業の進捗に合わせて、約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億円を繰り入れ、積極的に活用していくという目標を立てている。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その他の基金についても、適宜積立てと取崩しを行いながら、可能な限り現状の残高の積み増しに努め、目的に沿った運用を行っていく。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物価高騰等総合緊急対策経費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などへの取崩しを行った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一方、積み増しを行った結果、約８億円の増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災害対策、経済事情の変動に対する緊急的対応に備えるため、本区の標準財政規模の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％程度を確保したうえで、財政基盤の強化に努める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公債費にかかる一般財源の負担につき、年度間で平準化するため、積立てを行った。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今後も、公債費にかかる一般財源の負担につき、年度間で平準化するため、減債基金への積立てと取崩しを適宜行っていく。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287,302
270,322
13.77
152,736,940
146,464,279
5,910,707
84,532,574
25,370,695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財政力指数は依然足踏み状態が続いている。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歳入面では、国庫支出金が減収したものの、特別区税や特別区交付金等は増収となったため、全体として前年度決算額を上回った。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これまでも税等の歳入確保や事務事業の民間委託等による歳出削減に取り組んできたところであるが、今後においても更なる行財政改革の推進により、財政基盤の強化を図っていく。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2722</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74922"/>
          <a:ext cx="0" cy="143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89099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2722</xdr:rowOff>
    </xdr:from>
    <xdr:to>
      <xdr:col>24</xdr:col>
      <xdr:colOff>12700</xdr:colOff>
      <xdr:row>36</xdr:row>
      <xdr:rowOff>2722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112485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4676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69142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61685</xdr:rowOff>
    </xdr:from>
    <xdr:to>
      <xdr:col>7</xdr:col>
      <xdr:colOff>31750</xdr:colOff>
      <xdr:row>43</xdr:row>
      <xdr:rowOff>163285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148062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分母である経常一般財源等（歳入）について、財政調整交付金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、地方特例交付金の増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増等により、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となった。一方で、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分子である経常的経費充当一般財源等（歳出）について、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増等により、約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に留まったため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66</xdr:row>
      <xdr:rowOff>146896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58494"/>
          <a:ext cx="0" cy="1504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118973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146896</xdr:rowOff>
    </xdr:from>
    <xdr:to>
      <xdr:col>24</xdr:col>
      <xdr:colOff>12700</xdr:colOff>
      <xdr:row>66</xdr:row>
      <xdr:rowOff>146896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103717</xdr:rowOff>
    </xdr:from>
    <xdr:to>
      <xdr:col>23</xdr:col>
      <xdr:colOff>133350</xdr:colOff>
      <xdr:row>64</xdr:row>
      <xdr:rowOff>135890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07651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5097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0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39370</xdr:rowOff>
    </xdr:from>
    <xdr:to>
      <xdr:col>19</xdr:col>
      <xdr:colOff>133350</xdr:colOff>
      <xdr:row>64</xdr:row>
      <xdr:rowOff>135890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01217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39370</xdr:rowOff>
    </xdr:from>
    <xdr:to>
      <xdr:col>15</xdr:col>
      <xdr:colOff>82550</xdr:colOff>
      <xdr:row>65</xdr:row>
      <xdr:rowOff>44873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1012170"/>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79587</xdr:rowOff>
    </xdr:from>
    <xdr:to>
      <xdr:col>15</xdr:col>
      <xdr:colOff>133350</xdr:colOff>
      <xdr:row>64</xdr:row>
      <xdr:rowOff>9737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19914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44873</xdr:rowOff>
    </xdr:from>
    <xdr:to>
      <xdr:col>11</xdr:col>
      <xdr:colOff>31750</xdr:colOff>
      <xdr:row>66</xdr:row>
      <xdr:rowOff>114723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18912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17373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171027</xdr:rowOff>
    </xdr:from>
    <xdr:to>
      <xdr:col>7</xdr:col>
      <xdr:colOff>31750</xdr:colOff>
      <xdr:row>66</xdr:row>
      <xdr:rowOff>101177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111354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8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52917</xdr:rowOff>
    </xdr:from>
    <xdr:to>
      <xdr:col>23</xdr:col>
      <xdr:colOff>184150</xdr:colOff>
      <xdr:row>64</xdr:row>
      <xdr:rowOff>154517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24994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99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85090</xdr:rowOff>
    </xdr:from>
    <xdr:to>
      <xdr:col>19</xdr:col>
      <xdr:colOff>184150</xdr:colOff>
      <xdr:row>65</xdr:row>
      <xdr:rowOff>15240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160020</xdr:rowOff>
    </xdr:from>
    <xdr:to>
      <xdr:col>15</xdr:col>
      <xdr:colOff>133350</xdr:colOff>
      <xdr:row>64</xdr:row>
      <xdr:rowOff>90170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74947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165523</xdr:rowOff>
    </xdr:from>
    <xdr:to>
      <xdr:col>11</xdr:col>
      <xdr:colOff>82550</xdr:colOff>
      <xdr:row>65</xdr:row>
      <xdr:rowOff>95673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80450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63923</xdr:rowOff>
    </xdr:from>
    <xdr:to>
      <xdr:col>7</xdr:col>
      <xdr:colOff>31750</xdr:colOff>
      <xdr:row>66</xdr:row>
      <xdr:rowOff>165523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150300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46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[165,465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人件費は、退職金の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増等により、増加した。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予防接種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58572</xdr:rowOff>
    </xdr:from>
    <xdr:to>
      <xdr:col>23</xdr:col>
      <xdr:colOff>133350</xdr:colOff>
      <xdr:row>89</xdr:row>
      <xdr:rowOff>82494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46022"/>
          <a:ext cx="0" cy="1395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54571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1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82494</xdr:rowOff>
    </xdr:from>
    <xdr:to>
      <xdr:col>24</xdr:col>
      <xdr:colOff>12700</xdr:colOff>
      <xdr:row>89</xdr:row>
      <xdr:rowOff>82494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4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144949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8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58572</xdr:rowOff>
    </xdr:from>
    <xdr:to>
      <xdr:col>24</xdr:col>
      <xdr:colOff>12700</xdr:colOff>
      <xdr:row>81</xdr:row>
      <xdr:rowOff>58572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149120</xdr:rowOff>
    </xdr:from>
    <xdr:to>
      <xdr:col>23</xdr:col>
      <xdr:colOff>133350</xdr:colOff>
      <xdr:row>82</xdr:row>
      <xdr:rowOff>5045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36570"/>
          <a:ext cx="838200" cy="2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161272</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48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129234</xdr:rowOff>
    </xdr:from>
    <xdr:to>
      <xdr:col>23</xdr:col>
      <xdr:colOff>184150</xdr:colOff>
      <xdr:row>82</xdr:row>
      <xdr:rowOff>59384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149120</xdr:rowOff>
    </xdr:from>
    <xdr:to>
      <xdr:col>19</xdr:col>
      <xdr:colOff>133350</xdr:colOff>
      <xdr:row>81</xdr:row>
      <xdr:rowOff>163871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036570"/>
          <a:ext cx="889000" cy="1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86629</xdr:rowOff>
    </xdr:from>
    <xdr:to>
      <xdr:col>19</xdr:col>
      <xdr:colOff>184150</xdr:colOff>
      <xdr:row>82</xdr:row>
      <xdr:rowOff>16779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26956</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742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152679</xdr:rowOff>
    </xdr:from>
    <xdr:to>
      <xdr:col>15</xdr:col>
      <xdr:colOff>82550</xdr:colOff>
      <xdr:row>81</xdr:row>
      <xdr:rowOff>163871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40129"/>
          <a:ext cx="889000" cy="1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106355</xdr:rowOff>
    </xdr:from>
    <xdr:to>
      <xdr:col>15</xdr:col>
      <xdr:colOff>133350</xdr:colOff>
      <xdr:row>82</xdr:row>
      <xdr:rowOff>36505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46682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6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99870</xdr:rowOff>
    </xdr:from>
    <xdr:to>
      <xdr:col>11</xdr:col>
      <xdr:colOff>31750</xdr:colOff>
      <xdr:row>81</xdr:row>
      <xdr:rowOff>152679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87320"/>
          <a:ext cx="889000" cy="5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82297</xdr:rowOff>
    </xdr:from>
    <xdr:to>
      <xdr:col>11</xdr:col>
      <xdr:colOff>82550</xdr:colOff>
      <xdr:row>82</xdr:row>
      <xdr:rowOff>12447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22624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21095</xdr:rowOff>
    </xdr:from>
    <xdr:to>
      <xdr:col>7</xdr:col>
      <xdr:colOff>31750</xdr:colOff>
      <xdr:row>81</xdr:row>
      <xdr:rowOff>122695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132872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125695</xdr:rowOff>
    </xdr:from>
    <xdr:to>
      <xdr:col>23</xdr:col>
      <xdr:colOff>184150</xdr:colOff>
      <xdr:row>82</xdr:row>
      <xdr:rowOff>55845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1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46972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3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98320</xdr:rowOff>
    </xdr:from>
    <xdr:to>
      <xdr:col>19</xdr:col>
      <xdr:colOff>184150</xdr:colOff>
      <xdr:row>82</xdr:row>
      <xdr:rowOff>28470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8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13247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072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113071</xdr:rowOff>
    </xdr:from>
    <xdr:to>
      <xdr:col>15</xdr:col>
      <xdr:colOff>133350</xdr:colOff>
      <xdr:row>82</xdr:row>
      <xdr:rowOff>43221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0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27998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8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101879</xdr:rowOff>
    </xdr:from>
    <xdr:to>
      <xdr:col>11</xdr:col>
      <xdr:colOff>82550</xdr:colOff>
      <xdr:row>82</xdr:row>
      <xdr:rowOff>32029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8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16806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07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49070</xdr:rowOff>
    </xdr:from>
    <xdr:to>
      <xdr:col>7</xdr:col>
      <xdr:colOff>31750</xdr:colOff>
      <xdr:row>81</xdr:row>
      <xdr:rowOff>150670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135447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0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おおむね横ばいで推移しているが、令和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年度全国市平均同等になっている。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43214"/>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85</xdr:row>
      <xdr:rowOff>66221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536057"/>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134456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364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84</xdr:row>
      <xdr:rowOff>134257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536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85</xdr:row>
      <xdr:rowOff>169636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536057"/>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85</xdr:row>
      <xdr:rowOff>169636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7084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158948</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56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墨田区行財政改革・行政情報化計画（令和４年度～令和７年度）においては、人員削減目標は立てていないが、引き続き選択と集中による適切な定員管理を行っていく。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99544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35446"/>
          <a:ext cx="0" cy="1451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71621</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99544</xdr:rowOff>
    </xdr:from>
    <xdr:to>
      <xdr:col>81</xdr:col>
      <xdr:colOff>133350</xdr:colOff>
      <xdr:row>67</xdr:row>
      <xdr:rowOff>99544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8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24251</xdr:rowOff>
    </xdr:from>
    <xdr:to>
      <xdr:col>81</xdr:col>
      <xdr:colOff>44450</xdr:colOff>
      <xdr:row>60</xdr:row>
      <xdr:rowOff>27698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311251"/>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126171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241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154094</xdr:rowOff>
    </xdr:from>
    <xdr:to>
      <xdr:col>81</xdr:col>
      <xdr:colOff>95250</xdr:colOff>
      <xdr:row>60</xdr:row>
      <xdr:rowOff>84244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2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24251</xdr:rowOff>
    </xdr:from>
    <xdr:to>
      <xdr:col>77</xdr:col>
      <xdr:colOff>44450</xdr:colOff>
      <xdr:row>60</xdr:row>
      <xdr:rowOff>26549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311251"/>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66722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5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26549</xdr:rowOff>
    </xdr:from>
    <xdr:to>
      <xdr:col>72</xdr:col>
      <xdr:colOff>203200</xdr:colOff>
      <xdr:row>60</xdr:row>
      <xdr:rowOff>38040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31354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151795</xdr:rowOff>
    </xdr:from>
    <xdr:to>
      <xdr:col>73</xdr:col>
      <xdr:colOff>44450</xdr:colOff>
      <xdr:row>60</xdr:row>
      <xdr:rowOff>81945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66722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35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38040</xdr:rowOff>
    </xdr:from>
    <xdr:to>
      <xdr:col>68</xdr:col>
      <xdr:colOff>152400</xdr:colOff>
      <xdr:row>60</xdr:row>
      <xdr:rowOff>38040</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325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142603</xdr:rowOff>
    </xdr:from>
    <xdr:to>
      <xdr:col>64</xdr:col>
      <xdr:colOff>152400</xdr:colOff>
      <xdr:row>60</xdr:row>
      <xdr:rowOff>72753</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82930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148348</xdr:rowOff>
    </xdr:from>
    <xdr:to>
      <xdr:col>81</xdr:col>
      <xdr:colOff>95250</xdr:colOff>
      <xdr:row>60</xdr:row>
      <xdr:rowOff>78498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26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164875</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108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144901</xdr:rowOff>
    </xdr:from>
    <xdr:to>
      <xdr:col>77</xdr:col>
      <xdr:colOff>95250</xdr:colOff>
      <xdr:row>60</xdr:row>
      <xdr:rowOff>75051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26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85228</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029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147199</xdr:rowOff>
    </xdr:from>
    <xdr:to>
      <xdr:col>73</xdr:col>
      <xdr:colOff>44450</xdr:colOff>
      <xdr:row>60</xdr:row>
      <xdr:rowOff>77349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26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87526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03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158690</xdr:rowOff>
    </xdr:from>
    <xdr:to>
      <xdr:col>68</xdr:col>
      <xdr:colOff>203200</xdr:colOff>
      <xdr:row>60</xdr:row>
      <xdr:rowOff>88840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27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73617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3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158690</xdr:rowOff>
    </xdr:from>
    <xdr:to>
      <xdr:col>64</xdr:col>
      <xdr:colOff>152400</xdr:colOff>
      <xdr:row>60</xdr:row>
      <xdr:rowOff>88840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27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73617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3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過去の建設工事等の償還が進む一方で、新規の起債発行額を抑制してきたことにより、実質公債費比率は依然として横ばい状態が続いている。</a:t>
          </a:r>
        </a:p>
        <a:p>
          <a:r>
            <a:rPr kumimoji="1" lang="ja-JP" altLang="en-US" sz="1300">
              <a:latin typeface="ＭＳ Ｐゴシック" panose="020B0600070205080204" pitchFamily="50" charset="-128"/>
              <a:ea typeface="ＭＳ Ｐゴシック" panose="020B0600070205080204" pitchFamily="50" charset="-128"/>
            </a:rPr>
            <a:t>　引き続き、学校施設の改築などに起債する計画であるが、その際は、財政基盤の確立に配慮した起債となるよう努めることとしている。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74083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127000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86435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53569</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397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37042</xdr:rowOff>
    </xdr:from>
    <xdr:to>
      <xdr:col>81</xdr:col>
      <xdr:colOff>95250</xdr:colOff>
      <xdr:row>38</xdr:row>
      <xdr:rowOff>138642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55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97367</xdr:rowOff>
    </xdr:from>
    <xdr:to>
      <xdr:col>77</xdr:col>
      <xdr:colOff>44450</xdr:colOff>
      <xdr:row>40</xdr:row>
      <xdr:rowOff>6350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78391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37</xdr:row>
      <xdr:rowOff>67733</xdr:rowOff>
    </xdr:from>
    <xdr:to>
      <xdr:col>77</xdr:col>
      <xdr:colOff>95250</xdr:colOff>
      <xdr:row>37</xdr:row>
      <xdr:rowOff>169334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8060</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18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39</xdr:row>
      <xdr:rowOff>97367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7437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138642</xdr:rowOff>
    </xdr:from>
    <xdr:to>
      <xdr:col>73</xdr:col>
      <xdr:colOff>44450</xdr:colOff>
      <xdr:row>37</xdr:row>
      <xdr:rowOff>68792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78969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0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57150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118533</xdr:rowOff>
    </xdr:from>
    <xdr:to>
      <xdr:col>68</xdr:col>
      <xdr:colOff>203200</xdr:colOff>
      <xdr:row>37</xdr:row>
      <xdr:rowOff>48683</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29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58860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78317</xdr:rowOff>
    </xdr:from>
    <xdr:to>
      <xdr:col>64</xdr:col>
      <xdr:colOff>152400</xdr:colOff>
      <xdr:row>37</xdr:row>
      <xdr:rowOff>8467</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18644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48277</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46567</xdr:rowOff>
    </xdr:from>
    <xdr:to>
      <xdr:col>73</xdr:col>
      <xdr:colOff>44450</xdr:colOff>
      <xdr:row>39</xdr:row>
      <xdr:rowOff>148167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132944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92727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92727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本区の将来負担額は、特別区債の残高や退職手当負担見込額などが約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452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億円となるが、将来負担額から控除することができる基金残高や地方交付税上の基準財政需要額参入見込額などが約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983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億円と、将来負担額より控除額が上回るため、将来負担比率は「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」と表示される。</a:t>
          </a:r>
          <a:endParaRPr lang="ja-JP" altLang="ja-JP" sz="18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287,302
270,322
13.77
152,736,940
146,464,279
5,910,707
84,532,574
25,370,695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人件費は、類似団体と比較しても低率となっている。</a:t>
          </a:r>
        </a:p>
        <a:p>
          <a:r>
            <a:rPr kumimoji="1" lang="ja-JP" altLang="en-US" sz="1300">
              <a:latin typeface="ＭＳ Ｐゴシック" panose="020B0600070205080204" pitchFamily="50" charset="-128"/>
              <a:ea typeface="ＭＳ Ｐゴシック" panose="020B0600070205080204" pitchFamily="50" charset="-128"/>
            </a:rPr>
            <a:t>　引き続き選択と集中による適切な定員管理を行っていく。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60325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277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32402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60325</xdr:rowOff>
    </xdr:from>
    <xdr:to>
      <xdr:col>24</xdr:col>
      <xdr:colOff>114300</xdr:colOff>
      <xdr:row>41</xdr:row>
      <xdr:rowOff>60325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3175</xdr:rowOff>
    </xdr:from>
    <xdr:to>
      <xdr:col>24</xdr:col>
      <xdr:colOff>25400</xdr:colOff>
      <xdr:row>36</xdr:row>
      <xdr:rowOff>136525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175375"/>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114952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287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142875</xdr:rowOff>
    </xdr:from>
    <xdr:to>
      <xdr:col>24</xdr:col>
      <xdr:colOff>76200</xdr:colOff>
      <xdr:row>37</xdr:row>
      <xdr:rowOff>73025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3175</xdr:rowOff>
    </xdr:from>
    <xdr:to>
      <xdr:col>19</xdr:col>
      <xdr:colOff>187325</xdr:colOff>
      <xdr:row>36</xdr:row>
      <xdr:rowOff>127000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17537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114952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287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37</xdr:row>
      <xdr:rowOff>98425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29920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152400</xdr:rowOff>
    </xdr:from>
    <xdr:to>
      <xdr:col>15</xdr:col>
      <xdr:colOff>149225</xdr:colOff>
      <xdr:row>37</xdr:row>
      <xdr:rowOff>82550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67327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98425</xdr:rowOff>
    </xdr:from>
    <xdr:to>
      <xdr:col>11</xdr:col>
      <xdr:colOff>9525</xdr:colOff>
      <xdr:row>38</xdr:row>
      <xdr:rowOff>31750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44207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66675</xdr:rowOff>
    </xdr:from>
    <xdr:to>
      <xdr:col>6</xdr:col>
      <xdr:colOff>171450</xdr:colOff>
      <xdr:row>38</xdr:row>
      <xdr:rowOff>168275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153052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66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85725</xdr:rowOff>
    </xdr:from>
    <xdr:to>
      <xdr:col>24</xdr:col>
      <xdr:colOff>76200</xdr:colOff>
      <xdr:row>37</xdr:row>
      <xdr:rowOff>15875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25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102252</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10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123825</xdr:rowOff>
    </xdr:from>
    <xdr:to>
      <xdr:col>20</xdr:col>
      <xdr:colOff>38100</xdr:colOff>
      <xdr:row>36</xdr:row>
      <xdr:rowOff>53975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12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64152</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893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47625</xdr:rowOff>
    </xdr:from>
    <xdr:to>
      <xdr:col>11</xdr:col>
      <xdr:colOff>60325</xdr:colOff>
      <xdr:row>37</xdr:row>
      <xdr:rowOff>149225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159402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152400</xdr:rowOff>
    </xdr:from>
    <xdr:to>
      <xdr:col>6</xdr:col>
      <xdr:colOff>171450</xdr:colOff>
      <xdr:row>38</xdr:row>
      <xdr:rowOff>82550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4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92727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26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物件費は、予防接種費等の増により、経常的経費充当一般財源が前年度に比べ</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億円）の増となった。</a:t>
          </a:r>
        </a:p>
        <a:p>
          <a:r>
            <a:rPr kumimoji="1" lang="ja-JP" altLang="en-US" sz="1300">
              <a:latin typeface="ＭＳ Ｐゴシック" panose="020B0600070205080204" pitchFamily="50" charset="-128"/>
              <a:ea typeface="ＭＳ Ｐゴシック" panose="020B0600070205080204" pitchFamily="50" charset="-128"/>
            </a:rPr>
            <a:t>　依然として類似団体より高い状況が続いているため、必要な見直しを行っていく。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29029</xdr:rowOff>
    </xdr:from>
    <xdr:to>
      <xdr:col>82</xdr:col>
      <xdr:colOff>107950</xdr:colOff>
      <xdr:row>21</xdr:row>
      <xdr:rowOff>102507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086429"/>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115406</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8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29029</xdr:rowOff>
    </xdr:from>
    <xdr:to>
      <xdr:col>82</xdr:col>
      <xdr:colOff>196850</xdr:colOff>
      <xdr:row>12</xdr:row>
      <xdr:rowOff>29029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08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20864</xdr:rowOff>
    </xdr:from>
    <xdr:to>
      <xdr:col>82</xdr:col>
      <xdr:colOff>107950</xdr:colOff>
      <xdr:row>15</xdr:row>
      <xdr:rowOff>135164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592614"/>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19248</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419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78014</xdr:rowOff>
    </xdr:from>
    <xdr:to>
      <xdr:col>78</xdr:col>
      <xdr:colOff>69850</xdr:colOff>
      <xdr:row>15</xdr:row>
      <xdr:rowOff>20864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47831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92529</xdr:rowOff>
    </xdr:from>
    <xdr:to>
      <xdr:col>78</xdr:col>
      <xdr:colOff>120650</xdr:colOff>
      <xdr:row>15</xdr:row>
      <xdr:rowOff>22679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32856</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261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61686</xdr:rowOff>
    </xdr:from>
    <xdr:to>
      <xdr:col>73</xdr:col>
      <xdr:colOff>180975</xdr:colOff>
      <xdr:row>14</xdr:row>
      <xdr:rowOff>78014</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46198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166007</xdr:rowOff>
    </xdr:from>
    <xdr:to>
      <xdr:col>74</xdr:col>
      <xdr:colOff>31750</xdr:colOff>
      <xdr:row>14</xdr:row>
      <xdr:rowOff>96157</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39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106334</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16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61686</xdr:rowOff>
    </xdr:from>
    <xdr:to>
      <xdr:col>69</xdr:col>
      <xdr:colOff>92075</xdr:colOff>
      <xdr:row>15</xdr:row>
      <xdr:rowOff>4536</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46198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117021</xdr:rowOff>
    </xdr:from>
    <xdr:to>
      <xdr:col>69</xdr:col>
      <xdr:colOff>142875</xdr:colOff>
      <xdr:row>14</xdr:row>
      <xdr:rowOff>47171</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4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57348</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27214</xdr:rowOff>
    </xdr:from>
    <xdr:to>
      <xdr:col>65</xdr:col>
      <xdr:colOff>53975</xdr:colOff>
      <xdr:row>14</xdr:row>
      <xdr:rowOff>128814</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2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138991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19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84364</xdr:rowOff>
    </xdr:from>
    <xdr:to>
      <xdr:col>82</xdr:col>
      <xdr:colOff>158750</xdr:colOff>
      <xdr:row>16</xdr:row>
      <xdr:rowOff>14514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65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56441</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141514</xdr:rowOff>
    </xdr:from>
    <xdr:to>
      <xdr:col>78</xdr:col>
      <xdr:colOff>120650</xdr:colOff>
      <xdr:row>15</xdr:row>
      <xdr:rowOff>71664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56441</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628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27214</xdr:rowOff>
    </xdr:from>
    <xdr:to>
      <xdr:col>74</xdr:col>
      <xdr:colOff>31750</xdr:colOff>
      <xdr:row>14</xdr:row>
      <xdr:rowOff>128814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42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113591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51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10886</xdr:rowOff>
    </xdr:from>
    <xdr:to>
      <xdr:col>69</xdr:col>
      <xdr:colOff>142875</xdr:colOff>
      <xdr:row>14</xdr:row>
      <xdr:rowOff>112486</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97263</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4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125186</xdr:rowOff>
    </xdr:from>
    <xdr:to>
      <xdr:col>65</xdr:col>
      <xdr:colOff>53975</xdr:colOff>
      <xdr:row>15</xdr:row>
      <xdr:rowOff>55336</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52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40113</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61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扶助費は、保育園管理運営委託経費等の減により経常的経費充当一般財源は前年度に比べ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百万円）の減となった。</a:t>
          </a:r>
        </a:p>
        <a:p>
          <a:r>
            <a:rPr kumimoji="1" lang="ja-JP" altLang="en-US" sz="1300">
              <a:latin typeface="ＭＳ Ｐゴシック" panose="020B0600070205080204" pitchFamily="50" charset="-128"/>
              <a:ea typeface="ＭＳ Ｐゴシック" panose="020B0600070205080204" pitchFamily="50" charset="-128"/>
            </a:rPr>
            <a:t>　類似団体と比較して同等にはなっているが、受給の適正化など、必要に応じて見直しを行っていく。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15422</xdr:rowOff>
    </xdr:from>
    <xdr:to>
      <xdr:col>24</xdr:col>
      <xdr:colOff>25400</xdr:colOff>
      <xdr:row>61</xdr:row>
      <xdr:rowOff>113393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22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101799</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15422</xdr:rowOff>
    </xdr:from>
    <xdr:to>
      <xdr:col>24</xdr:col>
      <xdr:colOff>114300</xdr:colOff>
      <xdr:row>53</xdr:row>
      <xdr:rowOff>15422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50800</xdr:rowOff>
    </xdr:from>
    <xdr:to>
      <xdr:col>24</xdr:col>
      <xdr:colOff>25400</xdr:colOff>
      <xdr:row>58</xdr:row>
      <xdr:rowOff>170543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987800" y="9994900"/>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4734</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948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61685</xdr:rowOff>
    </xdr:from>
    <xdr:to>
      <xdr:col>19</xdr:col>
      <xdr:colOff>187325</xdr:colOff>
      <xdr:row>58</xdr:row>
      <xdr:rowOff>170543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100057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61685</xdr:rowOff>
    </xdr:from>
    <xdr:to>
      <xdr:col>15</xdr:col>
      <xdr:colOff>98425</xdr:colOff>
      <xdr:row>59</xdr:row>
      <xdr:rowOff>31750</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2209800" y="10005785"/>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65315</xdr:rowOff>
    </xdr:from>
    <xdr:to>
      <xdr:col>15</xdr:col>
      <xdr:colOff>149225</xdr:colOff>
      <xdr:row>58</xdr:row>
      <xdr:rowOff>166915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151692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9978</xdr:rowOff>
    </xdr:from>
    <xdr:to>
      <xdr:col>11</xdr:col>
      <xdr:colOff>9525</xdr:colOff>
      <xdr:row>59</xdr:row>
      <xdr:rowOff>31750</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a:off x="1320800" y="101255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141515</xdr:rowOff>
    </xdr:from>
    <xdr:to>
      <xdr:col>11</xdr:col>
      <xdr:colOff>60325</xdr:colOff>
      <xdr:row>59</xdr:row>
      <xdr:rowOff>71665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81842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121755</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16527</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119743</xdr:rowOff>
    </xdr:from>
    <xdr:to>
      <xdr:col>20</xdr:col>
      <xdr:colOff>38100</xdr:colOff>
      <xdr:row>59</xdr:row>
      <xdr:rowOff>49893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34670</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10150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10885</xdr:rowOff>
    </xdr:from>
    <xdr:to>
      <xdr:col>15</xdr:col>
      <xdr:colOff>149225</xdr:colOff>
      <xdr:row>58</xdr:row>
      <xdr:rowOff>112485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122662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152400</xdr:rowOff>
    </xdr:from>
    <xdr:to>
      <xdr:col>11</xdr:col>
      <xdr:colOff>60325</xdr:colOff>
      <xdr:row>59</xdr:row>
      <xdr:rowOff>82550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67327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130628</xdr:rowOff>
    </xdr:from>
    <xdr:to>
      <xdr:col>6</xdr:col>
      <xdr:colOff>171450</xdr:colOff>
      <xdr:row>59</xdr:row>
      <xdr:rowOff>60778</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70955</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984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その他の経費は、主に維持補修費の減等があったため、経常収支比率は前年度に比べて減となった。</a:t>
          </a:r>
        </a:p>
        <a:p>
          <a:r>
            <a:rPr kumimoji="1" lang="ja-JP" altLang="en-US" sz="1300">
              <a:latin typeface="ＭＳ Ｐゴシック" panose="020B0600070205080204" pitchFamily="50" charset="-128"/>
              <a:ea typeface="ＭＳ Ｐゴシック" panose="020B0600070205080204" pitchFamily="50" charset="-128"/>
            </a:rPr>
            <a:t>　類似団体と比較して同等となっており、引き続き必要な見直しを行っていく。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271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12700</xdr:rowOff>
    </xdr:from>
    <xdr:to>
      <xdr:col>82</xdr:col>
      <xdr:colOff>107950</xdr:colOff>
      <xdr:row>59</xdr:row>
      <xdr:rowOff>127000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5671800" y="101282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130827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127000</xdr:rowOff>
    </xdr:from>
    <xdr:to>
      <xdr:col>78</xdr:col>
      <xdr:colOff>69850</xdr:colOff>
      <xdr:row>59</xdr:row>
      <xdr:rowOff>146050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4782800" y="10242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88900</xdr:rowOff>
    </xdr:from>
    <xdr:to>
      <xdr:col>73</xdr:col>
      <xdr:colOff>180975</xdr:colOff>
      <xdr:row>59</xdr:row>
      <xdr:rowOff>146050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10204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133350</xdr:rowOff>
    </xdr:from>
    <xdr:to>
      <xdr:col>74</xdr:col>
      <xdr:colOff>31750</xdr:colOff>
      <xdr:row>59</xdr:row>
      <xdr:rowOff>63500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73677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88900</xdr:rowOff>
    </xdr:from>
    <xdr:to>
      <xdr:col>69</xdr:col>
      <xdr:colOff>92075</xdr:colOff>
      <xdr:row>60</xdr:row>
      <xdr:rowOff>88900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102044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0</xdr:rowOff>
    </xdr:from>
    <xdr:to>
      <xdr:col>69</xdr:col>
      <xdr:colOff>142875</xdr:colOff>
      <xdr:row>59</xdr:row>
      <xdr:rowOff>101600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111777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114300</xdr:rowOff>
    </xdr:from>
    <xdr:to>
      <xdr:col>65</xdr:col>
      <xdr:colOff>53975</xdr:colOff>
      <xdr:row>60</xdr:row>
      <xdr:rowOff>44450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54627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105427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76200</xdr:rowOff>
    </xdr:from>
    <xdr:to>
      <xdr:col>78</xdr:col>
      <xdr:colOff>120650</xdr:colOff>
      <xdr:row>60</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162577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1027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95250</xdr:rowOff>
    </xdr:from>
    <xdr:to>
      <xdr:col>74</xdr:col>
      <xdr:colOff>31750</xdr:colOff>
      <xdr:row>60</xdr:row>
      <xdr:rowOff>25400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10177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38100</xdr:rowOff>
    </xdr:from>
    <xdr:to>
      <xdr:col>69</xdr:col>
      <xdr:colOff>142875</xdr:colOff>
      <xdr:row>59</xdr:row>
      <xdr:rowOff>139700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124477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38100</xdr:rowOff>
    </xdr:from>
    <xdr:to>
      <xdr:col>65</xdr:col>
      <xdr:colOff>53975</xdr:colOff>
      <xdr:row>60</xdr:row>
      <xdr:rowOff>139700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124477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補助費等は、商店街連合会補助金等の増があり、経常的経費充当一般財源は前年度に比べ</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億円）の増となった。</a:t>
          </a:r>
        </a:p>
        <a:p>
          <a:r>
            <a:rPr kumimoji="1" lang="ja-JP" altLang="en-US" sz="1300">
              <a:latin typeface="ＭＳ Ｐゴシック" panose="020B0600070205080204" pitchFamily="50" charset="-128"/>
              <a:ea typeface="ＭＳ Ｐゴシック" panose="020B0600070205080204" pitchFamily="50" charset="-128"/>
            </a:rPr>
            <a:t>　類似団体と比較して同等となっており、引き続き必要な見直しを行っていく。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40</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5905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35560</xdr:rowOff>
    </xdr:from>
    <xdr:to>
      <xdr:col>82</xdr:col>
      <xdr:colOff>107950</xdr:colOff>
      <xdr:row>34</xdr:row>
      <xdr:rowOff>58420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58648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138430</xdr:rowOff>
    </xdr:from>
    <xdr:to>
      <xdr:col>78</xdr:col>
      <xdr:colOff>69850</xdr:colOff>
      <xdr:row>34</xdr:row>
      <xdr:rowOff>35560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57962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76200</xdr:rowOff>
    </xdr:from>
    <xdr:to>
      <xdr:col>78</xdr:col>
      <xdr:colOff>120650</xdr:colOff>
      <xdr:row>35</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162577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99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69850</xdr:rowOff>
    </xdr:from>
    <xdr:to>
      <xdr:col>73</xdr:col>
      <xdr:colOff>180975</xdr:colOff>
      <xdr:row>33</xdr:row>
      <xdr:rowOff>138430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57277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33</xdr:row>
      <xdr:rowOff>133350</xdr:rowOff>
    </xdr:from>
    <xdr:to>
      <xdr:col>74</xdr:col>
      <xdr:colOff>31750</xdr:colOff>
      <xdr:row>34</xdr:row>
      <xdr:rowOff>63500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48277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69850</xdr:rowOff>
    </xdr:from>
    <xdr:to>
      <xdr:col>69</xdr:col>
      <xdr:colOff>92075</xdr:colOff>
      <xdr:row>33</xdr:row>
      <xdr:rowOff>138430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57277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33</xdr:row>
      <xdr:rowOff>87630</xdr:rowOff>
    </xdr:from>
    <xdr:to>
      <xdr:col>69</xdr:col>
      <xdr:colOff>142875</xdr:colOff>
      <xdr:row>34</xdr:row>
      <xdr:rowOff>17780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574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2557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83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71137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90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xdr:rowOff>
    </xdr:from>
    <xdr:to>
      <xdr:col>82</xdr:col>
      <xdr:colOff>158750</xdr:colOff>
      <xdr:row>34</xdr:row>
      <xdr:rowOff>109220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24147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156210</xdr:rowOff>
    </xdr:from>
    <xdr:to>
      <xdr:col>78</xdr:col>
      <xdr:colOff>120650</xdr:colOff>
      <xdr:row>34</xdr:row>
      <xdr:rowOff>86360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96537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58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87630</xdr:rowOff>
    </xdr:from>
    <xdr:to>
      <xdr:col>74</xdr:col>
      <xdr:colOff>31750</xdr:colOff>
      <xdr:row>34</xdr:row>
      <xdr:rowOff>17780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27957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19050</xdr:rowOff>
    </xdr:from>
    <xdr:to>
      <xdr:col>69</xdr:col>
      <xdr:colOff>142875</xdr:colOff>
      <xdr:row>33</xdr:row>
      <xdr:rowOff>120650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130827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87630</xdr:rowOff>
    </xdr:from>
    <xdr:to>
      <xdr:col>65</xdr:col>
      <xdr:colOff>53975</xdr:colOff>
      <xdr:row>34</xdr:row>
      <xdr:rowOff>17780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27957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公債費は、一般単独事業債等の減により、経常的経費充当一般財源が前年度に比べ</a:t>
          </a:r>
          <a:r>
            <a:rPr kumimoji="1" lang="en-US" altLang="ja-JP" sz="1300">
              <a:latin typeface="ＭＳ Ｐゴシック" panose="020B0600070205080204" pitchFamily="50" charset="-128"/>
              <a:ea typeface="ＭＳ Ｐゴシック" panose="020B0600070205080204" pitchFamily="50" charset="-128"/>
            </a:rPr>
            <a:t>17.1</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億円）の減となっているが、依然として類似団体より高い状況が続いている。</a:t>
          </a:r>
        </a:p>
        <a:p>
          <a:r>
            <a:rPr kumimoji="1" lang="ja-JP" altLang="en-US" sz="1300">
              <a:latin typeface="ＭＳ Ｐゴシック" panose="020B0600070205080204" pitchFamily="50" charset="-128"/>
              <a:ea typeface="ＭＳ Ｐゴシック" panose="020B0600070205080204" pitchFamily="50" charset="-128"/>
            </a:rPr>
            <a:t>　学校施設の改築等に起債する計画であるが、その際は、財政基盤の確立に配慮した起債となるよう努めていく。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5095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88900</xdr:rowOff>
    </xdr:from>
    <xdr:to>
      <xdr:col>24</xdr:col>
      <xdr:colOff>25400</xdr:colOff>
      <xdr:row>77</xdr:row>
      <xdr:rowOff>88900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31191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149877</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2665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146050</xdr:rowOff>
    </xdr:from>
    <xdr:to>
      <xdr:col>19</xdr:col>
      <xdr:colOff>187325</xdr:colOff>
      <xdr:row>77</xdr:row>
      <xdr:rowOff>88900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31762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114300</xdr:rowOff>
    </xdr:from>
    <xdr:to>
      <xdr:col>20</xdr:col>
      <xdr:colOff>38100</xdr:colOff>
      <xdr:row>75</xdr:row>
      <xdr:rowOff>44450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54627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146050</xdr:rowOff>
    </xdr:from>
    <xdr:to>
      <xdr:col>15</xdr:col>
      <xdr:colOff>98425</xdr:colOff>
      <xdr:row>76</xdr:row>
      <xdr:rowOff>165100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176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133350</xdr:rowOff>
    </xdr:from>
    <xdr:to>
      <xdr:col>15</xdr:col>
      <xdr:colOff>149225</xdr:colOff>
      <xdr:row>75</xdr:row>
      <xdr:rowOff>63500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73677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165100</xdr:rowOff>
    </xdr:from>
    <xdr:to>
      <xdr:col>11</xdr:col>
      <xdr:colOff>9525</xdr:colOff>
      <xdr:row>77</xdr:row>
      <xdr:rowOff>31750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195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57150</xdr:rowOff>
    </xdr:from>
    <xdr:to>
      <xdr:col>11</xdr:col>
      <xdr:colOff>60325</xdr:colOff>
      <xdr:row>75</xdr:row>
      <xdr:rowOff>158750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10177</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38100</xdr:rowOff>
    </xdr:from>
    <xdr:to>
      <xdr:col>20</xdr:col>
      <xdr:colOff>38100</xdr:colOff>
      <xdr:row>77</xdr:row>
      <xdr:rowOff>139700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124477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95250</xdr:rowOff>
    </xdr:from>
    <xdr:to>
      <xdr:col>15</xdr:col>
      <xdr:colOff>149225</xdr:colOff>
      <xdr:row>77</xdr:row>
      <xdr:rowOff>25400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10177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114300</xdr:rowOff>
    </xdr:from>
    <xdr:to>
      <xdr:col>11</xdr:col>
      <xdr:colOff>60325</xdr:colOff>
      <xdr:row>77</xdr:row>
      <xdr:rowOff>44450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公債費を除いた経常収支比率は、人件費や物件費の増等により、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ポイントの増加となった。</a:t>
          </a:r>
          <a:endParaRPr kumimoji="0" lang="en-US" altLang="ja-JP" sz="1100" b="0" i="0" u="none" strike="noStrike">
            <a:solidFill>
              <a:schemeClr val="dk1"/>
            </a:solidFill>
            <a:effectLst/>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134620</xdr:rowOff>
    </xdr:from>
    <xdr:to>
      <xdr:col>82</xdr:col>
      <xdr:colOff>107950</xdr:colOff>
      <xdr:row>80</xdr:row>
      <xdr:rowOff>66039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4790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38116</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66039</xdr:rowOff>
    </xdr:from>
    <xdr:to>
      <xdr:col>82</xdr:col>
      <xdr:colOff>196850</xdr:colOff>
      <xdr:row>80</xdr:row>
      <xdr:rowOff>66039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49547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2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134620</xdr:rowOff>
    </xdr:from>
    <xdr:to>
      <xdr:col>82</xdr:col>
      <xdr:colOff>196850</xdr:colOff>
      <xdr:row>72</xdr:row>
      <xdr:rowOff>134620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47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54611</xdr:rowOff>
    </xdr:from>
    <xdr:to>
      <xdr:col>82</xdr:col>
      <xdr:colOff>107950</xdr:colOff>
      <xdr:row>77</xdr:row>
      <xdr:rowOff>92711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5671800" y="132562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52088</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2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8889</xdr:rowOff>
    </xdr:from>
    <xdr:to>
      <xdr:col>78</xdr:col>
      <xdr:colOff>69850</xdr:colOff>
      <xdr:row>77</xdr:row>
      <xdr:rowOff>54611</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4782800" y="132105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8889</xdr:rowOff>
    </xdr:from>
    <xdr:to>
      <xdr:col>73</xdr:col>
      <xdr:colOff>180975</xdr:colOff>
      <xdr:row>77</xdr:row>
      <xdr:rowOff>168911</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893800" y="13210539"/>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3811</xdr:rowOff>
    </xdr:from>
    <xdr:to>
      <xdr:col>74</xdr:col>
      <xdr:colOff>31750</xdr:colOff>
      <xdr:row>77</xdr:row>
      <xdr:rowOff>105411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90188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168911</xdr:rowOff>
    </xdr:from>
    <xdr:to>
      <xdr:col>69</xdr:col>
      <xdr:colOff>92075</xdr:colOff>
      <xdr:row>79</xdr:row>
      <xdr:rowOff>39370</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004800" y="13370561"/>
          <a:ext cx="889000" cy="2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125730</xdr:rowOff>
    </xdr:from>
    <xdr:to>
      <xdr:col>69</xdr:col>
      <xdr:colOff>142875</xdr:colOff>
      <xdr:row>78</xdr:row>
      <xdr:rowOff>55880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40657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49530</xdr:rowOff>
    </xdr:from>
    <xdr:to>
      <xdr:col>65</xdr:col>
      <xdr:colOff>53975</xdr:colOff>
      <xdr:row>79</xdr:row>
      <xdr:rowOff>151130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135907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58438</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3811</xdr:rowOff>
    </xdr:from>
    <xdr:to>
      <xdr:col>78</xdr:col>
      <xdr:colOff>120650</xdr:colOff>
      <xdr:row>77</xdr:row>
      <xdr:rowOff>105411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90188</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129539</xdr:rowOff>
    </xdr:from>
    <xdr:to>
      <xdr:col>74</xdr:col>
      <xdr:colOff>31750</xdr:colOff>
      <xdr:row>77</xdr:row>
      <xdr:rowOff>59689</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69867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118111</xdr:rowOff>
    </xdr:from>
    <xdr:to>
      <xdr:col>69</xdr:col>
      <xdr:colOff>142875</xdr:colOff>
      <xdr:row>78</xdr:row>
      <xdr:rowOff>48261</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58438</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160020</xdr:rowOff>
    </xdr:from>
    <xdr:to>
      <xdr:col>65</xdr:col>
      <xdr:colOff>53975</xdr:colOff>
      <xdr:row>79</xdr:row>
      <xdr:rowOff>90170</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100347</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330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12178</xdr:rowOff>
    </xdr:from>
    <xdr:to>
      <xdr:col>29</xdr:col>
      <xdr:colOff>127000</xdr:colOff>
      <xdr:row>19</xdr:row>
      <xdr:rowOff>67150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5753"/>
          <a:ext cx="0" cy="14265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39227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67150</xdr:rowOff>
    </xdr:from>
    <xdr:to>
      <xdr:col>30</xdr:col>
      <xdr:colOff>25400</xdr:colOff>
      <xdr:row>19</xdr:row>
      <xdr:rowOff>67150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2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98555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12178</xdr:rowOff>
    </xdr:from>
    <xdr:to>
      <xdr:col>30</xdr:col>
      <xdr:colOff>25400</xdr:colOff>
      <xdr:row>11</xdr:row>
      <xdr:rowOff>12178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57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33535</xdr:rowOff>
    </xdr:from>
    <xdr:to>
      <xdr:col>29</xdr:col>
      <xdr:colOff>127000</xdr:colOff>
      <xdr:row>18</xdr:row>
      <xdr:rowOff>78591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67260"/>
          <a:ext cx="647700" cy="450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18312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52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160880</xdr:rowOff>
    </xdr:from>
    <xdr:to>
      <xdr:col>29</xdr:col>
      <xdr:colOff>177800</xdr:colOff>
      <xdr:row>18</xdr:row>
      <xdr:rowOff>91030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2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78591</xdr:rowOff>
    </xdr:from>
    <xdr:to>
      <xdr:col>26</xdr:col>
      <xdr:colOff>50800</xdr:colOff>
      <xdr:row>18</xdr:row>
      <xdr:rowOff>81726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12316"/>
          <a:ext cx="698500" cy="3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38721</xdr:rowOff>
    </xdr:from>
    <xdr:to>
      <xdr:col>26</xdr:col>
      <xdr:colOff>101600</xdr:colOff>
      <xdr:row>18</xdr:row>
      <xdr:rowOff>140321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125098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58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62829</xdr:rowOff>
    </xdr:from>
    <xdr:to>
      <xdr:col>22</xdr:col>
      <xdr:colOff>114300</xdr:colOff>
      <xdr:row>18</xdr:row>
      <xdr:rowOff>81726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196554"/>
          <a:ext cx="698500" cy="18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44751</xdr:rowOff>
    </xdr:from>
    <xdr:to>
      <xdr:col>22</xdr:col>
      <xdr:colOff>165100</xdr:colOff>
      <xdr:row>18</xdr:row>
      <xdr:rowOff>146351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131128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55535</xdr:rowOff>
    </xdr:from>
    <xdr:to>
      <xdr:col>18</xdr:col>
      <xdr:colOff>177800</xdr:colOff>
      <xdr:row>18</xdr:row>
      <xdr:rowOff>62829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189260"/>
          <a:ext cx="698500" cy="7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47298</xdr:rowOff>
    </xdr:from>
    <xdr:to>
      <xdr:col>19</xdr:col>
      <xdr:colOff>38100</xdr:colOff>
      <xdr:row>18</xdr:row>
      <xdr:rowOff>148899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133675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48235</xdr:rowOff>
    </xdr:from>
    <xdr:to>
      <xdr:col>15</xdr:col>
      <xdr:colOff>101600</xdr:colOff>
      <xdr:row>18</xdr:row>
      <xdr:rowOff>149835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134612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154185</xdr:rowOff>
    </xdr:from>
    <xdr:to>
      <xdr:col>29</xdr:col>
      <xdr:colOff>177800</xdr:colOff>
      <xdr:row>18</xdr:row>
      <xdr:rowOff>84335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16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170712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27791</xdr:rowOff>
    </xdr:from>
    <xdr:to>
      <xdr:col>26</xdr:col>
      <xdr:colOff>101600</xdr:colOff>
      <xdr:row>18</xdr:row>
      <xdr:rowOff>129391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61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139568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93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30926</xdr:rowOff>
    </xdr:from>
    <xdr:to>
      <xdr:col>22</xdr:col>
      <xdr:colOff>165100</xdr:colOff>
      <xdr:row>18</xdr:row>
      <xdr:rowOff>132526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64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142703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933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12029</xdr:rowOff>
    </xdr:from>
    <xdr:to>
      <xdr:col>19</xdr:col>
      <xdr:colOff>38100</xdr:colOff>
      <xdr:row>18</xdr:row>
      <xdr:rowOff>113629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45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123806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9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4735</xdr:rowOff>
    </xdr:from>
    <xdr:to>
      <xdr:col>15</xdr:col>
      <xdr:colOff>101600</xdr:colOff>
      <xdr:row>18</xdr:row>
      <xdr:rowOff>106335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38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116512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0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156889</xdr:rowOff>
    </xdr:from>
    <xdr:to>
      <xdr:col>29</xdr:col>
      <xdr:colOff>127000</xdr:colOff>
      <xdr:row>37</xdr:row>
      <xdr:rowOff>181921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1439"/>
          <a:ext cx="0" cy="12251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153998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7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181921</xdr:rowOff>
    </xdr:from>
    <xdr:to>
      <xdr:col>30</xdr:col>
      <xdr:colOff>25400</xdr:colOff>
      <xdr:row>37</xdr:row>
      <xdr:rowOff>181921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06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71816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156889</xdr:rowOff>
    </xdr:from>
    <xdr:to>
      <xdr:col>30</xdr:col>
      <xdr:colOff>25400</xdr:colOff>
      <xdr:row>33</xdr:row>
      <xdr:rowOff>156889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1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62535</xdr:rowOff>
    </xdr:from>
    <xdr:to>
      <xdr:col>29</xdr:col>
      <xdr:colOff>127000</xdr:colOff>
      <xdr:row>35</xdr:row>
      <xdr:rowOff>198380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672885"/>
          <a:ext cx="647700" cy="135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266247</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7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294170</xdr:rowOff>
    </xdr:from>
    <xdr:to>
      <xdr:col>29</xdr:col>
      <xdr:colOff>177800</xdr:colOff>
      <xdr:row>36</xdr:row>
      <xdr:rowOff>52870</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90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198380</xdr:rowOff>
    </xdr:from>
    <xdr:to>
      <xdr:col>26</xdr:col>
      <xdr:colOff>50800</xdr:colOff>
      <xdr:row>35</xdr:row>
      <xdr:rowOff>276276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08730"/>
          <a:ext cx="698500" cy="77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91516</xdr:rowOff>
    </xdr:from>
    <xdr:to>
      <xdr:col>26</xdr:col>
      <xdr:colOff>101600</xdr:colOff>
      <xdr:row>37</xdr:row>
      <xdr:rowOff>21666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44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6443</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31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276276</xdr:rowOff>
    </xdr:from>
    <xdr:to>
      <xdr:col>22</xdr:col>
      <xdr:colOff>114300</xdr:colOff>
      <xdr:row>36</xdr:row>
      <xdr:rowOff>13043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86626"/>
          <a:ext cx="698500" cy="79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27451</xdr:rowOff>
    </xdr:from>
    <xdr:to>
      <xdr:col>22</xdr:col>
      <xdr:colOff>165100</xdr:colOff>
      <xdr:row>37</xdr:row>
      <xdr:rowOff>129051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52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113828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23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13043</xdr:rowOff>
    </xdr:from>
    <xdr:to>
      <xdr:col>18</xdr:col>
      <xdr:colOff>177800</xdr:colOff>
      <xdr:row>36</xdr:row>
      <xdr:rowOff>43275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966293"/>
          <a:ext cx="698500" cy="30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46254</xdr:rowOff>
    </xdr:from>
    <xdr:to>
      <xdr:col>19</xdr:col>
      <xdr:colOff>38100</xdr:colOff>
      <xdr:row>37</xdr:row>
      <xdr:rowOff>147854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70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132631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25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56197</xdr:rowOff>
    </xdr:from>
    <xdr:to>
      <xdr:col>15</xdr:col>
      <xdr:colOff>101600</xdr:colOff>
      <xdr:row>37</xdr:row>
      <xdr:rowOff>157797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808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142574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267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11735</xdr:rowOff>
    </xdr:from>
    <xdr:to>
      <xdr:col>29</xdr:col>
      <xdr:colOff>177800</xdr:colOff>
      <xdr:row>35</xdr:row>
      <xdr:rowOff>113335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22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199712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6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147580</xdr:rowOff>
    </xdr:from>
    <xdr:to>
      <xdr:col>26</xdr:col>
      <xdr:colOff>101600</xdr:colOff>
      <xdr:row>35</xdr:row>
      <xdr:rowOff>249180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57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259357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526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225476</xdr:rowOff>
    </xdr:from>
    <xdr:to>
      <xdr:col>22</xdr:col>
      <xdr:colOff>165100</xdr:colOff>
      <xdr:row>35</xdr:row>
      <xdr:rowOff>327076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35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337253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60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305143</xdr:rowOff>
    </xdr:from>
    <xdr:to>
      <xdr:col>19</xdr:col>
      <xdr:colOff>38100</xdr:colOff>
      <xdr:row>36</xdr:row>
      <xdr:rowOff>63843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15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74020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68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335375</xdr:rowOff>
    </xdr:from>
    <xdr:to>
      <xdr:col>15</xdr:col>
      <xdr:colOff>101600</xdr:colOff>
      <xdr:row>36</xdr:row>
      <xdr:rowOff>94075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45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104252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14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287,302
270,322
13.77
152,736,940
146,464,279
5,910,707
84,532,574
25,370,695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6590</xdr:rowOff>
    </xdr:from>
    <xdr:to>
      <xdr:col>24</xdr:col>
      <xdr:colOff>62865</xdr:colOff>
      <xdr:row>38</xdr:row>
      <xdr:rowOff>29210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50090"/>
          <a:ext cx="1270" cy="139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124717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2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6590</xdr:rowOff>
    </xdr:from>
    <xdr:to>
      <xdr:col>24</xdr:col>
      <xdr:colOff>152400</xdr:colOff>
      <xdr:row>30</xdr:row>
      <xdr:rowOff>6590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5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166185</xdr:rowOff>
    </xdr:from>
    <xdr:to>
      <xdr:col>24</xdr:col>
      <xdr:colOff>63500</xdr:colOff>
      <xdr:row>37</xdr:row>
      <xdr:rowOff>78054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38385"/>
          <a:ext cx="838200" cy="8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80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129722</xdr:rowOff>
    </xdr:from>
    <xdr:to>
      <xdr:col>24</xdr:col>
      <xdr:colOff>114300</xdr:colOff>
      <xdr:row>37</xdr:row>
      <xdr:rowOff>59872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0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62607</xdr:rowOff>
    </xdr:from>
    <xdr:to>
      <xdr:col>19</xdr:col>
      <xdr:colOff>177800</xdr:colOff>
      <xdr:row>37</xdr:row>
      <xdr:rowOff>78054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06257"/>
          <a:ext cx="889000" cy="1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34504</xdr:rowOff>
    </xdr:from>
    <xdr:to>
      <xdr:col>20</xdr:col>
      <xdr:colOff>38100</xdr:colOff>
      <xdr:row>37</xdr:row>
      <xdr:rowOff>136104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127231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7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29798</xdr:rowOff>
    </xdr:from>
    <xdr:to>
      <xdr:col>15</xdr:col>
      <xdr:colOff>50800</xdr:colOff>
      <xdr:row>37</xdr:row>
      <xdr:rowOff>62607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73448"/>
          <a:ext cx="889000" cy="3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9434</xdr:rowOff>
    </xdr:from>
    <xdr:to>
      <xdr:col>15</xdr:col>
      <xdr:colOff>101600</xdr:colOff>
      <xdr:row>37</xdr:row>
      <xdr:rowOff>111034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127561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25846</xdr:rowOff>
    </xdr:from>
    <xdr:to>
      <xdr:col>10</xdr:col>
      <xdr:colOff>114300</xdr:colOff>
      <xdr:row>37</xdr:row>
      <xdr:rowOff>29798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369496"/>
          <a:ext cx="889000" cy="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13462</xdr:rowOff>
    </xdr:from>
    <xdr:to>
      <xdr:col>10</xdr:col>
      <xdr:colOff>165100</xdr:colOff>
      <xdr:row>37</xdr:row>
      <xdr:rowOff>115062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106189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10610</xdr:rowOff>
    </xdr:from>
    <xdr:to>
      <xdr:col>6</xdr:col>
      <xdr:colOff>38100</xdr:colOff>
      <xdr:row>37</xdr:row>
      <xdr:rowOff>112210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103337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115385</xdr:rowOff>
    </xdr:from>
    <xdr:to>
      <xdr:col>24</xdr:col>
      <xdr:colOff>114300</xdr:colOff>
      <xdr:row>37</xdr:row>
      <xdr:rowOff>45535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138262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3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27254</xdr:rowOff>
    </xdr:from>
    <xdr:to>
      <xdr:col>20</xdr:col>
      <xdr:colOff>38100</xdr:colOff>
      <xdr:row>37</xdr:row>
      <xdr:rowOff>128854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7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145381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14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11807</xdr:rowOff>
    </xdr:from>
    <xdr:to>
      <xdr:col>15</xdr:col>
      <xdr:colOff>101600</xdr:colOff>
      <xdr:row>37</xdr:row>
      <xdr:rowOff>113407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5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104534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4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150448</xdr:rowOff>
    </xdr:from>
    <xdr:to>
      <xdr:col>10</xdr:col>
      <xdr:colOff>165100</xdr:colOff>
      <xdr:row>37</xdr:row>
      <xdr:rowOff>80598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2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97125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9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146496</xdr:rowOff>
    </xdr:from>
    <xdr:to>
      <xdr:col>6</xdr:col>
      <xdr:colOff>38100</xdr:colOff>
      <xdr:row>37</xdr:row>
      <xdr:rowOff>76646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1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93173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9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22789</xdr:rowOff>
    </xdr:from>
    <xdr:to>
      <xdr:col>24</xdr:col>
      <xdr:colOff>62865</xdr:colOff>
      <xdr:row>56</xdr:row>
      <xdr:rowOff>137044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66739"/>
          <a:ext cx="1270" cy="971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140871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137044</xdr:rowOff>
    </xdr:from>
    <xdr:to>
      <xdr:col>24</xdr:col>
      <xdr:colOff>152400</xdr:colOff>
      <xdr:row>56</xdr:row>
      <xdr:rowOff>137044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3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140916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22789</xdr:rowOff>
    </xdr:from>
    <xdr:to>
      <xdr:col>24</xdr:col>
      <xdr:colOff>152400</xdr:colOff>
      <xdr:row>51</xdr:row>
      <xdr:rowOff>22789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6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45576</xdr:rowOff>
    </xdr:from>
    <xdr:to>
      <xdr:col>24</xdr:col>
      <xdr:colOff>63500</xdr:colOff>
      <xdr:row>56</xdr:row>
      <xdr:rowOff>63028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646776"/>
          <a:ext cx="838200" cy="1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144667</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166240</xdr:rowOff>
    </xdr:from>
    <xdr:to>
      <xdr:col>24</xdr:col>
      <xdr:colOff>114300</xdr:colOff>
      <xdr:row>56</xdr:row>
      <xdr:rowOff>96390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44721</xdr:rowOff>
    </xdr:from>
    <xdr:to>
      <xdr:col>19</xdr:col>
      <xdr:colOff>177800</xdr:colOff>
      <xdr:row>56</xdr:row>
      <xdr:rowOff>63028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645921"/>
          <a:ext cx="889000" cy="1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23653</xdr:rowOff>
    </xdr:from>
    <xdr:to>
      <xdr:col>20</xdr:col>
      <xdr:colOff>38100</xdr:colOff>
      <xdr:row>56</xdr:row>
      <xdr:rowOff>125253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116380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1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44721</xdr:rowOff>
    </xdr:from>
    <xdr:to>
      <xdr:col>15</xdr:col>
      <xdr:colOff>50800</xdr:colOff>
      <xdr:row>56</xdr:row>
      <xdr:rowOff>60623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45921"/>
          <a:ext cx="889000" cy="1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168718</xdr:rowOff>
    </xdr:from>
    <xdr:to>
      <xdr:col>15</xdr:col>
      <xdr:colOff>101600</xdr:colOff>
      <xdr:row>56</xdr:row>
      <xdr:rowOff>98868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89995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6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60623</xdr:rowOff>
    </xdr:from>
    <xdr:to>
      <xdr:col>10</xdr:col>
      <xdr:colOff>114300</xdr:colOff>
      <xdr:row>56</xdr:row>
      <xdr:rowOff>124023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661823"/>
          <a:ext cx="889000" cy="6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22830</xdr:rowOff>
    </xdr:from>
    <xdr:to>
      <xdr:col>10</xdr:col>
      <xdr:colOff>165100</xdr:colOff>
      <xdr:row>56</xdr:row>
      <xdr:rowOff>124430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115557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93097</xdr:rowOff>
    </xdr:from>
    <xdr:to>
      <xdr:col>6</xdr:col>
      <xdr:colOff>38100</xdr:colOff>
      <xdr:row>57</xdr:row>
      <xdr:rowOff>23247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14374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166226</xdr:rowOff>
    </xdr:from>
    <xdr:to>
      <xdr:col>24</xdr:col>
      <xdr:colOff>114300</xdr:colOff>
      <xdr:row>56</xdr:row>
      <xdr:rowOff>96376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59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125603</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38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12228</xdr:rowOff>
    </xdr:from>
    <xdr:to>
      <xdr:col>20</xdr:col>
      <xdr:colOff>38100</xdr:colOff>
      <xdr:row>56</xdr:row>
      <xdr:rowOff>113828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1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130355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38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165371</xdr:rowOff>
    </xdr:from>
    <xdr:to>
      <xdr:col>15</xdr:col>
      <xdr:colOff>101600</xdr:colOff>
      <xdr:row>56</xdr:row>
      <xdr:rowOff>95521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59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112048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37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9823</xdr:rowOff>
    </xdr:from>
    <xdr:to>
      <xdr:col>10</xdr:col>
      <xdr:colOff>165100</xdr:colOff>
      <xdr:row>56</xdr:row>
      <xdr:rowOff>111423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1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127950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38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73223</xdr:rowOff>
    </xdr:from>
    <xdr:to>
      <xdr:col>6</xdr:col>
      <xdr:colOff>38100</xdr:colOff>
      <xdr:row>57</xdr:row>
      <xdr:rowOff>3373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7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19900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4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41402</xdr:rowOff>
    </xdr:from>
    <xdr:to>
      <xdr:col>24</xdr:col>
      <xdr:colOff>62865</xdr:colOff>
      <xdr:row>79</xdr:row>
      <xdr:rowOff>5435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42902"/>
          <a:ext cx="1270" cy="1507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9262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3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5435</xdr:rowOff>
    </xdr:from>
    <xdr:to>
      <xdr:col>24</xdr:col>
      <xdr:colOff>152400</xdr:colOff>
      <xdr:row>79</xdr:row>
      <xdr:rowOff>5435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159529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1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41402</xdr:rowOff>
    </xdr:from>
    <xdr:to>
      <xdr:col>24</xdr:col>
      <xdr:colOff>152400</xdr:colOff>
      <xdr:row>70</xdr:row>
      <xdr:rowOff>41402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4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63881</xdr:rowOff>
    </xdr:from>
    <xdr:to>
      <xdr:col>24</xdr:col>
      <xdr:colOff>63500</xdr:colOff>
      <xdr:row>77</xdr:row>
      <xdr:rowOff>123317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265531"/>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39158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69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16281</xdr:rowOff>
    </xdr:from>
    <xdr:to>
      <xdr:col>24</xdr:col>
      <xdr:colOff>114300</xdr:colOff>
      <xdr:row>77</xdr:row>
      <xdr:rowOff>117881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63881</xdr:rowOff>
    </xdr:from>
    <xdr:to>
      <xdr:col>19</xdr:col>
      <xdr:colOff>177800</xdr:colOff>
      <xdr:row>77</xdr:row>
      <xdr:rowOff>64491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265531"/>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27711</xdr:rowOff>
    </xdr:from>
    <xdr:to>
      <xdr:col>20</xdr:col>
      <xdr:colOff>38100</xdr:colOff>
      <xdr:row>77</xdr:row>
      <xdr:rowOff>129311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120438</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2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64491</xdr:rowOff>
    </xdr:from>
    <xdr:to>
      <xdr:col>15</xdr:col>
      <xdr:colOff>50800</xdr:colOff>
      <xdr:row>77</xdr:row>
      <xdr:rowOff>142672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266141"/>
          <a:ext cx="889000" cy="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47600</xdr:rowOff>
    </xdr:from>
    <xdr:to>
      <xdr:col>15</xdr:col>
      <xdr:colOff>101600</xdr:colOff>
      <xdr:row>77</xdr:row>
      <xdr:rowOff>149200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140327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127508</xdr:rowOff>
    </xdr:from>
    <xdr:to>
      <xdr:col>10</xdr:col>
      <xdr:colOff>114300</xdr:colOff>
      <xdr:row>77</xdr:row>
      <xdr:rowOff>142672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329158"/>
          <a:ext cx="889000" cy="1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60249</xdr:rowOff>
    </xdr:from>
    <xdr:to>
      <xdr:col>10</xdr:col>
      <xdr:colOff>165100</xdr:colOff>
      <xdr:row>77</xdr:row>
      <xdr:rowOff>161849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6926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38533</xdr:rowOff>
    </xdr:from>
    <xdr:to>
      <xdr:col>6</xdr:col>
      <xdr:colOff>38100</xdr:colOff>
      <xdr:row>77</xdr:row>
      <xdr:rowOff>140133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156660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72517</xdr:rowOff>
    </xdr:from>
    <xdr:to>
      <xdr:col>24</xdr:col>
      <xdr:colOff>114300</xdr:colOff>
      <xdr:row>78</xdr:row>
      <xdr:rowOff>2667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7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50944</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5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13081</xdr:rowOff>
    </xdr:from>
    <xdr:to>
      <xdr:col>20</xdr:col>
      <xdr:colOff>38100</xdr:colOff>
      <xdr:row>77</xdr:row>
      <xdr:rowOff>114681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1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131208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298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13691</xdr:rowOff>
    </xdr:from>
    <xdr:to>
      <xdr:col>15</xdr:col>
      <xdr:colOff>101600</xdr:colOff>
      <xdr:row>77</xdr:row>
      <xdr:rowOff>115291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1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131818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299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91872</xdr:rowOff>
    </xdr:from>
    <xdr:to>
      <xdr:col>10</xdr:col>
      <xdr:colOff>165100</xdr:colOff>
      <xdr:row>78</xdr:row>
      <xdr:rowOff>22022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9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13149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386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76708</xdr:rowOff>
    </xdr:from>
    <xdr:to>
      <xdr:col>6</xdr:col>
      <xdr:colOff>38100</xdr:colOff>
      <xdr:row>78</xdr:row>
      <xdr:rowOff>6858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7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169435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37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93199</xdr:rowOff>
    </xdr:from>
    <xdr:to>
      <xdr:col>24</xdr:col>
      <xdr:colOff>62865</xdr:colOff>
      <xdr:row>99</xdr:row>
      <xdr:rowOff>33286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5149"/>
          <a:ext cx="1270" cy="1311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37113</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33286</xdr:rowOff>
    </xdr:from>
    <xdr:to>
      <xdr:col>24</xdr:col>
      <xdr:colOff>152400</xdr:colOff>
      <xdr:row>99</xdr:row>
      <xdr:rowOff>33286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0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39876</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7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93199</xdr:rowOff>
    </xdr:from>
    <xdr:to>
      <xdr:col>24</xdr:col>
      <xdr:colOff>152400</xdr:colOff>
      <xdr:row>91</xdr:row>
      <xdr:rowOff>93199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5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41593</xdr:rowOff>
    </xdr:from>
    <xdr:to>
      <xdr:col>24</xdr:col>
      <xdr:colOff>63500</xdr:colOff>
      <xdr:row>94</xdr:row>
      <xdr:rowOff>102419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157893"/>
          <a:ext cx="838200" cy="6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122057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383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143630</xdr:rowOff>
    </xdr:from>
    <xdr:to>
      <xdr:col>24</xdr:col>
      <xdr:colOff>114300</xdr:colOff>
      <xdr:row>95</xdr:row>
      <xdr:rowOff>73780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95904</xdr:rowOff>
    </xdr:from>
    <xdr:to>
      <xdr:col>19</xdr:col>
      <xdr:colOff>177800</xdr:colOff>
      <xdr:row>94</xdr:row>
      <xdr:rowOff>102419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212204"/>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30550</xdr:rowOff>
    </xdr:from>
    <xdr:to>
      <xdr:col>20</xdr:col>
      <xdr:colOff>38100</xdr:colOff>
      <xdr:row>95</xdr:row>
      <xdr:rowOff>132150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123277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11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53614</xdr:rowOff>
    </xdr:from>
    <xdr:to>
      <xdr:col>15</xdr:col>
      <xdr:colOff>50800</xdr:colOff>
      <xdr:row>94</xdr:row>
      <xdr:rowOff>95904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5998464"/>
          <a:ext cx="889000" cy="21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133629</xdr:rowOff>
    </xdr:from>
    <xdr:to>
      <xdr:col>15</xdr:col>
      <xdr:colOff>101600</xdr:colOff>
      <xdr:row>96</xdr:row>
      <xdr:rowOff>63779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2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54906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1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53614</xdr:rowOff>
    </xdr:from>
    <xdr:to>
      <xdr:col>10</xdr:col>
      <xdr:colOff>114300</xdr:colOff>
      <xdr:row>95</xdr:row>
      <xdr:rowOff>103657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998464"/>
          <a:ext cx="889000" cy="39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148470</xdr:rowOff>
    </xdr:from>
    <xdr:to>
      <xdr:col>10</xdr:col>
      <xdr:colOff>165100</xdr:colOff>
      <xdr:row>95</xdr:row>
      <xdr:rowOff>78620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69747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35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45599</xdr:rowOff>
    </xdr:from>
    <xdr:to>
      <xdr:col>6</xdr:col>
      <xdr:colOff>38100</xdr:colOff>
      <xdr:row>97</xdr:row>
      <xdr:rowOff>147199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138326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76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162243</xdr:rowOff>
    </xdr:from>
    <xdr:to>
      <xdr:col>24</xdr:col>
      <xdr:colOff>114300</xdr:colOff>
      <xdr:row>94</xdr:row>
      <xdr:rowOff>92393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10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13670</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95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51619</xdr:rowOff>
    </xdr:from>
    <xdr:to>
      <xdr:col>20</xdr:col>
      <xdr:colOff>38100</xdr:colOff>
      <xdr:row>94</xdr:row>
      <xdr:rowOff>153219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16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169746</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943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45104</xdr:rowOff>
    </xdr:from>
    <xdr:to>
      <xdr:col>15</xdr:col>
      <xdr:colOff>101600</xdr:colOff>
      <xdr:row>94</xdr:row>
      <xdr:rowOff>146704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16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163231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936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2814</xdr:rowOff>
    </xdr:from>
    <xdr:to>
      <xdr:col>10</xdr:col>
      <xdr:colOff>165100</xdr:colOff>
      <xdr:row>93</xdr:row>
      <xdr:rowOff>104414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9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120941</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722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52857</xdr:rowOff>
    </xdr:from>
    <xdr:to>
      <xdr:col>6</xdr:col>
      <xdr:colOff>38100</xdr:colOff>
      <xdr:row>95</xdr:row>
      <xdr:rowOff>154457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4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170984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115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1854</xdr:rowOff>
    </xdr:from>
    <xdr:to>
      <xdr:col>54</xdr:col>
      <xdr:colOff>189865</xdr:colOff>
      <xdr:row>39</xdr:row>
      <xdr:rowOff>54387</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659704"/>
          <a:ext cx="1270" cy="1081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58214</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74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54387</xdr:rowOff>
    </xdr:from>
    <xdr:to>
      <xdr:col>55</xdr:col>
      <xdr:colOff>88900</xdr:colOff>
      <xdr:row>39</xdr:row>
      <xdr:rowOff>54387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74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119981</xdr:rowOff>
    </xdr:from>
    <xdr:ext cx="534377"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43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1854</xdr:rowOff>
    </xdr:from>
    <xdr:to>
      <xdr:col>55</xdr:col>
      <xdr:colOff>88900</xdr:colOff>
      <xdr:row>33</xdr:row>
      <xdr:rowOff>1854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6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70602</xdr:rowOff>
    </xdr:from>
    <xdr:to>
      <xdr:col>55</xdr:col>
      <xdr:colOff>0</xdr:colOff>
      <xdr:row>38</xdr:row>
      <xdr:rowOff>98095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585702"/>
          <a:ext cx="838200" cy="2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15506</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5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164079</xdr:rowOff>
    </xdr:from>
    <xdr:to>
      <xdr:col>55</xdr:col>
      <xdr:colOff>50800</xdr:colOff>
      <xdr:row>38</xdr:row>
      <xdr:rowOff>94229</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50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16713</xdr:rowOff>
    </xdr:from>
    <xdr:to>
      <xdr:col>50</xdr:col>
      <xdr:colOff>114300</xdr:colOff>
      <xdr:row>38</xdr:row>
      <xdr:rowOff>70602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531813"/>
          <a:ext cx="889000" cy="5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874</xdr:rowOff>
    </xdr:from>
    <xdr:to>
      <xdr:col>50</xdr:col>
      <xdr:colOff>165100</xdr:colOff>
      <xdr:row>38</xdr:row>
      <xdr:rowOff>102474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51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119001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29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16713</xdr:rowOff>
    </xdr:from>
    <xdr:to>
      <xdr:col>45</xdr:col>
      <xdr:colOff>177800</xdr:colOff>
      <xdr:row>38</xdr:row>
      <xdr:rowOff>102346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531813"/>
          <a:ext cx="889000" cy="8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9713</xdr:rowOff>
    </xdr:from>
    <xdr:to>
      <xdr:col>46</xdr:col>
      <xdr:colOff>38100</xdr:colOff>
      <xdr:row>38</xdr:row>
      <xdr:rowOff>111313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52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102440</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61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9489</xdr:rowOff>
    </xdr:from>
    <xdr:to>
      <xdr:col>41</xdr:col>
      <xdr:colOff>50800</xdr:colOff>
      <xdr:row>38</xdr:row>
      <xdr:rowOff>102346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152989"/>
          <a:ext cx="889000" cy="146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110175</xdr:rowOff>
    </xdr:from>
    <xdr:to>
      <xdr:col>41</xdr:col>
      <xdr:colOff>101600</xdr:colOff>
      <xdr:row>39</xdr:row>
      <xdr:rowOff>40325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62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31452</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160254</xdr:rowOff>
    </xdr:from>
    <xdr:to>
      <xdr:col>36</xdr:col>
      <xdr:colOff>165100</xdr:colOff>
      <xdr:row>30</xdr:row>
      <xdr:rowOff>90404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13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81531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22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47295</xdr:rowOff>
    </xdr:from>
    <xdr:to>
      <xdr:col>55</xdr:col>
      <xdr:colOff>50800</xdr:colOff>
      <xdr:row>38</xdr:row>
      <xdr:rowOff>148895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5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25722</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54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19802</xdr:rowOff>
    </xdr:from>
    <xdr:to>
      <xdr:col>50</xdr:col>
      <xdr:colOff>165100</xdr:colOff>
      <xdr:row>38</xdr:row>
      <xdr:rowOff>121402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53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112529</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62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137363</xdr:rowOff>
    </xdr:from>
    <xdr:to>
      <xdr:col>46</xdr:col>
      <xdr:colOff>38100</xdr:colOff>
      <xdr:row>38</xdr:row>
      <xdr:rowOff>67514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810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84040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2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51546</xdr:rowOff>
    </xdr:from>
    <xdr:to>
      <xdr:col>41</xdr:col>
      <xdr:colOff>101600</xdr:colOff>
      <xdr:row>38</xdr:row>
      <xdr:rowOff>153146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56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169674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34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130139</xdr:rowOff>
    </xdr:from>
    <xdr:to>
      <xdr:col>36</xdr:col>
      <xdr:colOff>165100</xdr:colOff>
      <xdr:row>30</xdr:row>
      <xdr:rowOff>60289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10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76816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4877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22764</xdr:rowOff>
    </xdr:from>
    <xdr:to>
      <xdr:col>54</xdr:col>
      <xdr:colOff>189865</xdr:colOff>
      <xdr:row>57</xdr:row>
      <xdr:rowOff>113952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95264"/>
          <a:ext cx="1270" cy="129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117779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113952</xdr:rowOff>
    </xdr:from>
    <xdr:to>
      <xdr:col>55</xdr:col>
      <xdr:colOff>88900</xdr:colOff>
      <xdr:row>57</xdr:row>
      <xdr:rowOff>113952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88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140891</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7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22764</xdr:rowOff>
    </xdr:from>
    <xdr:to>
      <xdr:col>55</xdr:col>
      <xdr:colOff>88900</xdr:colOff>
      <xdr:row>50</xdr:row>
      <xdr:rowOff>22764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9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82116</xdr:rowOff>
    </xdr:from>
    <xdr:to>
      <xdr:col>55</xdr:col>
      <xdr:colOff>0</xdr:colOff>
      <xdr:row>56</xdr:row>
      <xdr:rowOff>116802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683316"/>
          <a:ext cx="838200" cy="3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28488</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50061</xdr:rowOff>
    </xdr:from>
    <xdr:to>
      <xdr:col>55</xdr:col>
      <xdr:colOff>50800</xdr:colOff>
      <xdr:row>56</xdr:row>
      <xdr:rowOff>151661</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5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116802</xdr:rowOff>
    </xdr:from>
    <xdr:to>
      <xdr:col>50</xdr:col>
      <xdr:colOff>114300</xdr:colOff>
      <xdr:row>57</xdr:row>
      <xdr:rowOff>84836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718002"/>
          <a:ext cx="889000" cy="13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24595</xdr:rowOff>
    </xdr:from>
    <xdr:to>
      <xdr:col>50</xdr:col>
      <xdr:colOff>165100</xdr:colOff>
      <xdr:row>56</xdr:row>
      <xdr:rowOff>126195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2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142722</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0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84836</xdr:rowOff>
    </xdr:from>
    <xdr:to>
      <xdr:col>45</xdr:col>
      <xdr:colOff>177800</xdr:colOff>
      <xdr:row>57</xdr:row>
      <xdr:rowOff>92067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857486"/>
          <a:ext cx="889000" cy="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129553</xdr:rowOff>
    </xdr:from>
    <xdr:to>
      <xdr:col>46</xdr:col>
      <xdr:colOff>38100</xdr:colOff>
      <xdr:row>57</xdr:row>
      <xdr:rowOff>59703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3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76230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0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107323</xdr:rowOff>
    </xdr:from>
    <xdr:to>
      <xdr:col>41</xdr:col>
      <xdr:colOff>50800</xdr:colOff>
      <xdr:row>57</xdr:row>
      <xdr:rowOff>92067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708523"/>
          <a:ext cx="889000" cy="15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114206</xdr:rowOff>
    </xdr:from>
    <xdr:to>
      <xdr:col>41</xdr:col>
      <xdr:colOff>101600</xdr:colOff>
      <xdr:row>57</xdr:row>
      <xdr:rowOff>44356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7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60883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9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123457</xdr:rowOff>
    </xdr:from>
    <xdr:to>
      <xdr:col>36</xdr:col>
      <xdr:colOff>165100</xdr:colOff>
      <xdr:row>57</xdr:row>
      <xdr:rowOff>53607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44734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81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31316</xdr:rowOff>
    </xdr:from>
    <xdr:to>
      <xdr:col>55</xdr:col>
      <xdr:colOff>50800</xdr:colOff>
      <xdr:row>56</xdr:row>
      <xdr:rowOff>132916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63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54193</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48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66002</xdr:rowOff>
    </xdr:from>
    <xdr:to>
      <xdr:col>50</xdr:col>
      <xdr:colOff>165100</xdr:colOff>
      <xdr:row>56</xdr:row>
      <xdr:rowOff>167602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66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158729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75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34036</xdr:rowOff>
    </xdr:from>
    <xdr:to>
      <xdr:col>46</xdr:col>
      <xdr:colOff>38100</xdr:colOff>
      <xdr:row>57</xdr:row>
      <xdr:rowOff>135636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0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126763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89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41267</xdr:rowOff>
    </xdr:from>
    <xdr:to>
      <xdr:col>41</xdr:col>
      <xdr:colOff>101600</xdr:colOff>
      <xdr:row>57</xdr:row>
      <xdr:rowOff>142867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1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133994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0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56523</xdr:rowOff>
    </xdr:from>
    <xdr:to>
      <xdr:col>36</xdr:col>
      <xdr:colOff>165100</xdr:colOff>
      <xdr:row>56</xdr:row>
      <xdr:rowOff>158123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65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3200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43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54791</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227741"/>
          <a:ext cx="127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1468</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00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54791</xdr:rowOff>
    </xdr:from>
    <xdr:to>
      <xdr:col>55</xdr:col>
      <xdr:colOff>88900</xdr:colOff>
      <xdr:row>71</xdr:row>
      <xdr:rowOff>54791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22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124547</xdr:rowOff>
    </xdr:from>
    <xdr:to>
      <xdr:col>55</xdr:col>
      <xdr:colOff>0</xdr:colOff>
      <xdr:row>75</xdr:row>
      <xdr:rowOff>21513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2640397"/>
          <a:ext cx="838200" cy="23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46328</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47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67901</xdr:rowOff>
    </xdr:from>
    <xdr:to>
      <xdr:col>55</xdr:col>
      <xdr:colOff>50800</xdr:colOff>
      <xdr:row>77</xdr:row>
      <xdr:rowOff>169501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6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21513</xdr:rowOff>
    </xdr:from>
    <xdr:to>
      <xdr:col>50</xdr:col>
      <xdr:colOff>114300</xdr:colOff>
      <xdr:row>77</xdr:row>
      <xdr:rowOff>75529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2880263"/>
          <a:ext cx="889000" cy="39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47230</xdr:rowOff>
    </xdr:from>
    <xdr:to>
      <xdr:col>50</xdr:col>
      <xdr:colOff>165100</xdr:colOff>
      <xdr:row>77</xdr:row>
      <xdr:rowOff>148830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139957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34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155017</xdr:rowOff>
    </xdr:from>
    <xdr:to>
      <xdr:col>45</xdr:col>
      <xdr:colOff>177800</xdr:colOff>
      <xdr:row>77</xdr:row>
      <xdr:rowOff>75529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185217"/>
          <a:ext cx="889000" cy="9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149282</xdr:rowOff>
    </xdr:from>
    <xdr:to>
      <xdr:col>46</xdr:col>
      <xdr:colOff>38100</xdr:colOff>
      <xdr:row>78</xdr:row>
      <xdr:rowOff>79432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5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70559</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15428" y="1344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57437</xdr:rowOff>
    </xdr:from>
    <xdr:to>
      <xdr:col>41</xdr:col>
      <xdr:colOff>50800</xdr:colOff>
      <xdr:row>76</xdr:row>
      <xdr:rowOff>155017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087637"/>
          <a:ext cx="889000" cy="9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67118</xdr:rowOff>
    </xdr:from>
    <xdr:to>
      <xdr:col>41</xdr:col>
      <xdr:colOff>101600</xdr:colOff>
      <xdr:row>77</xdr:row>
      <xdr:rowOff>168718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6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159845</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26428" y="1336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139192</xdr:rowOff>
    </xdr:from>
    <xdr:to>
      <xdr:col>36</xdr:col>
      <xdr:colOff>165100</xdr:colOff>
      <xdr:row>78</xdr:row>
      <xdr:rowOff>69342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60469</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37428" y="1343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73747</xdr:rowOff>
    </xdr:from>
    <xdr:to>
      <xdr:col>55</xdr:col>
      <xdr:colOff>50800</xdr:colOff>
      <xdr:row>74</xdr:row>
      <xdr:rowOff>3897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258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96624</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44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142163</xdr:rowOff>
    </xdr:from>
    <xdr:to>
      <xdr:col>50</xdr:col>
      <xdr:colOff>165100</xdr:colOff>
      <xdr:row>75</xdr:row>
      <xdr:rowOff>72313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282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88840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60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24729</xdr:rowOff>
    </xdr:from>
    <xdr:to>
      <xdr:col>46</xdr:col>
      <xdr:colOff>38100</xdr:colOff>
      <xdr:row>77</xdr:row>
      <xdr:rowOff>126329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22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142856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00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104217</xdr:rowOff>
    </xdr:from>
    <xdr:to>
      <xdr:col>41</xdr:col>
      <xdr:colOff>101600</xdr:colOff>
      <xdr:row>77</xdr:row>
      <xdr:rowOff>34367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13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50893</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90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6637</xdr:rowOff>
    </xdr:from>
    <xdr:to>
      <xdr:col>36</xdr:col>
      <xdr:colOff>165100</xdr:colOff>
      <xdr:row>76</xdr:row>
      <xdr:rowOff>108237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03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124764</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81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82150</xdr:rowOff>
    </xdr:from>
    <xdr:to>
      <xdr:col>54</xdr:col>
      <xdr:colOff>189865</xdr:colOff>
      <xdr:row>99</xdr:row>
      <xdr:rowOff>55632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84100"/>
          <a:ext cx="1270" cy="134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59459</xdr:rowOff>
    </xdr:from>
    <xdr:ext cx="534377"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3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55632</xdr:rowOff>
    </xdr:from>
    <xdr:to>
      <xdr:col>55</xdr:col>
      <xdr:colOff>88900</xdr:colOff>
      <xdr:row>99</xdr:row>
      <xdr:rowOff>55632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2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28827</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45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82150</xdr:rowOff>
    </xdr:from>
    <xdr:to>
      <xdr:col>55</xdr:col>
      <xdr:colOff>88900</xdr:colOff>
      <xdr:row>91</xdr:row>
      <xdr:rowOff>82150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8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63024</xdr:rowOff>
    </xdr:from>
    <xdr:to>
      <xdr:col>55</xdr:col>
      <xdr:colOff>0</xdr:colOff>
      <xdr:row>98</xdr:row>
      <xdr:rowOff>159817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865124"/>
          <a:ext cx="838200" cy="9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96023</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555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73146</xdr:rowOff>
    </xdr:from>
    <xdr:to>
      <xdr:col>55</xdr:col>
      <xdr:colOff>50800</xdr:colOff>
      <xdr:row>98</xdr:row>
      <xdr:rowOff>3296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93504</xdr:rowOff>
    </xdr:from>
    <xdr:to>
      <xdr:col>50</xdr:col>
      <xdr:colOff>114300</xdr:colOff>
      <xdr:row>98</xdr:row>
      <xdr:rowOff>159817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895604"/>
          <a:ext cx="889000" cy="6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97340</xdr:rowOff>
    </xdr:from>
    <xdr:to>
      <xdr:col>50</xdr:col>
      <xdr:colOff>165100</xdr:colOff>
      <xdr:row>98</xdr:row>
      <xdr:rowOff>27490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7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44017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0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93504</xdr:rowOff>
    </xdr:from>
    <xdr:to>
      <xdr:col>45</xdr:col>
      <xdr:colOff>177800</xdr:colOff>
      <xdr:row>99</xdr:row>
      <xdr:rowOff>50509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895604"/>
          <a:ext cx="889000" cy="12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26930</xdr:rowOff>
    </xdr:from>
    <xdr:to>
      <xdr:col>46</xdr:col>
      <xdr:colOff>38100</xdr:colOff>
      <xdr:row>98</xdr:row>
      <xdr:rowOff>128530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145057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0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60547</xdr:rowOff>
    </xdr:from>
    <xdr:to>
      <xdr:col>41</xdr:col>
      <xdr:colOff>50800</xdr:colOff>
      <xdr:row>99</xdr:row>
      <xdr:rowOff>50509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862647"/>
          <a:ext cx="889000" cy="16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72346</xdr:rowOff>
    </xdr:from>
    <xdr:to>
      <xdr:col>41</xdr:col>
      <xdr:colOff>101600</xdr:colOff>
      <xdr:row>99</xdr:row>
      <xdr:rowOff>2496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7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19023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64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59582</xdr:rowOff>
    </xdr:from>
    <xdr:to>
      <xdr:col>36</xdr:col>
      <xdr:colOff>165100</xdr:colOff>
      <xdr:row>98</xdr:row>
      <xdr:rowOff>161182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6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152309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9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12224</xdr:rowOff>
    </xdr:from>
    <xdr:to>
      <xdr:col>55</xdr:col>
      <xdr:colOff>50800</xdr:colOff>
      <xdr:row>98</xdr:row>
      <xdr:rowOff>113824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1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162101</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9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109017</xdr:rowOff>
    </xdr:from>
    <xdr:to>
      <xdr:col>50</xdr:col>
      <xdr:colOff>165100</xdr:colOff>
      <xdr:row>99</xdr:row>
      <xdr:rowOff>39167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91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30294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700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42704</xdr:rowOff>
    </xdr:from>
    <xdr:to>
      <xdr:col>46</xdr:col>
      <xdr:colOff>38100</xdr:colOff>
      <xdr:row>98</xdr:row>
      <xdr:rowOff>144304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4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135431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93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171159</xdr:rowOff>
    </xdr:from>
    <xdr:to>
      <xdr:col>41</xdr:col>
      <xdr:colOff>101600</xdr:colOff>
      <xdr:row>99</xdr:row>
      <xdr:rowOff>101309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97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92436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706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9747</xdr:rowOff>
    </xdr:from>
    <xdr:to>
      <xdr:col>36</xdr:col>
      <xdr:colOff>165100</xdr:colOff>
      <xdr:row>98</xdr:row>
      <xdr:rowOff>111347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1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127874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5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39</xdr:row>
      <xdr:rowOff>98878</xdr:rowOff>
    </xdr:from>
    <xdr:to>
      <xdr:col>85</xdr:col>
      <xdr:colOff>126364</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317595" y="6785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140805</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140805</xdr:rowOff>
    </xdr:from>
    <xdr:ext cx="249299"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6484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26505</xdr:rowOff>
    </xdr:from>
    <xdr:ext cx="249299"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713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48078</xdr:rowOff>
    </xdr:from>
    <xdr:to>
      <xdr:col>81</xdr:col>
      <xdr:colOff>101600</xdr:colOff>
      <xdr:row>39</xdr:row>
      <xdr:rowOff>149678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48078</xdr:rowOff>
    </xdr:from>
    <xdr:to>
      <xdr:col>76</xdr:col>
      <xdr:colOff>165100</xdr:colOff>
      <xdr:row>39</xdr:row>
      <xdr:rowOff>149678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151130</xdr:rowOff>
    </xdr:from>
    <xdr:to>
      <xdr:col>71</xdr:col>
      <xdr:colOff>177800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5294630"/>
          <a:ext cx="889000" cy="149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23585</xdr:rowOff>
    </xdr:from>
    <xdr:to>
      <xdr:col>72</xdr:col>
      <xdr:colOff>38100</xdr:colOff>
      <xdr:row>39</xdr:row>
      <xdr:rowOff>125185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7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37</xdr:row>
      <xdr:rowOff>141712</xdr:rowOff>
    </xdr:from>
    <xdr:ext cx="313932"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46333" y="64853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113393</xdr:rowOff>
    </xdr:from>
    <xdr:to>
      <xdr:col>67</xdr:col>
      <xdr:colOff>101600</xdr:colOff>
      <xdr:row>39</xdr:row>
      <xdr:rowOff>43543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2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34670</xdr:rowOff>
    </xdr:from>
    <xdr:ext cx="313932"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57333" y="67212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83655</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98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166205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166205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100330</xdr:rowOff>
    </xdr:from>
    <xdr:to>
      <xdr:col>67</xdr:col>
      <xdr:colOff>101600</xdr:colOff>
      <xdr:row>31</xdr:row>
      <xdr:rowOff>30480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52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29</xdr:row>
      <xdr:rowOff>47007</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5019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87808</xdr:rowOff>
    </xdr:from>
    <xdr:to>
      <xdr:col>85</xdr:col>
      <xdr:colOff>126364</xdr:colOff>
      <xdr:row>79</xdr:row>
      <xdr:rowOff>44298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89308"/>
          <a:ext cx="1269" cy="149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48125</xdr:rowOff>
    </xdr:from>
    <xdr:ext cx="249299"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92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44298</xdr:rowOff>
    </xdr:from>
    <xdr:to>
      <xdr:col>86</xdr:col>
      <xdr:colOff>25400</xdr:colOff>
      <xdr:row>79</xdr:row>
      <xdr:rowOff>44298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34485</xdr:rowOff>
    </xdr:from>
    <xdr:ext cx="534377"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87808</xdr:rowOff>
    </xdr:from>
    <xdr:to>
      <xdr:col>86</xdr:col>
      <xdr:colOff>25400</xdr:colOff>
      <xdr:row>70</xdr:row>
      <xdr:rowOff>87808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8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164846</xdr:rowOff>
    </xdr:from>
    <xdr:to>
      <xdr:col>85</xdr:col>
      <xdr:colOff>127000</xdr:colOff>
      <xdr:row>74</xdr:row>
      <xdr:rowOff>156159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2680696"/>
          <a:ext cx="838200" cy="16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42257</xdr:rowOff>
    </xdr:from>
    <xdr:ext cx="469744"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72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63830</xdr:rowOff>
    </xdr:from>
    <xdr:to>
      <xdr:col>85</xdr:col>
      <xdr:colOff>177800</xdr:colOff>
      <xdr:row>76</xdr:row>
      <xdr:rowOff>165430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164846</xdr:rowOff>
    </xdr:from>
    <xdr:to>
      <xdr:col>81</xdr:col>
      <xdr:colOff>50800</xdr:colOff>
      <xdr:row>74</xdr:row>
      <xdr:rowOff>126061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680696"/>
          <a:ext cx="889000" cy="13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38836</xdr:rowOff>
    </xdr:from>
    <xdr:to>
      <xdr:col>81</xdr:col>
      <xdr:colOff>101600</xdr:colOff>
      <xdr:row>76</xdr:row>
      <xdr:rowOff>140436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131563</xdr:rowOff>
    </xdr:from>
    <xdr:ext cx="469744"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46428" y="1316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77597</xdr:rowOff>
    </xdr:from>
    <xdr:to>
      <xdr:col>76</xdr:col>
      <xdr:colOff>114300</xdr:colOff>
      <xdr:row>74</xdr:row>
      <xdr:rowOff>126061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2764897"/>
          <a:ext cx="889000" cy="4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86158</xdr:rowOff>
    </xdr:from>
    <xdr:to>
      <xdr:col>76</xdr:col>
      <xdr:colOff>165100</xdr:colOff>
      <xdr:row>77</xdr:row>
      <xdr:rowOff>16308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1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7435</xdr:rowOff>
    </xdr:from>
    <xdr:ext cx="469744"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57428" y="1320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77597</xdr:rowOff>
    </xdr:from>
    <xdr:to>
      <xdr:col>71</xdr:col>
      <xdr:colOff>177800</xdr:colOff>
      <xdr:row>74</xdr:row>
      <xdr:rowOff>128956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2764897"/>
          <a:ext cx="889000" cy="5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12928</xdr:rowOff>
    </xdr:from>
    <xdr:to>
      <xdr:col>72</xdr:col>
      <xdr:colOff>38100</xdr:colOff>
      <xdr:row>76</xdr:row>
      <xdr:rowOff>114528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105655</xdr:rowOff>
    </xdr:from>
    <xdr:ext cx="469744"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68428" y="1313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43714</xdr:rowOff>
    </xdr:from>
    <xdr:to>
      <xdr:col>67</xdr:col>
      <xdr:colOff>101600</xdr:colOff>
      <xdr:row>76</xdr:row>
      <xdr:rowOff>145314</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0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136441</xdr:rowOff>
    </xdr:from>
    <xdr:ext cx="469744"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79428" y="1316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105359</xdr:rowOff>
    </xdr:from>
    <xdr:to>
      <xdr:col>85</xdr:col>
      <xdr:colOff>177800</xdr:colOff>
      <xdr:row>75</xdr:row>
      <xdr:rowOff>35509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79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128236</xdr:rowOff>
    </xdr:from>
    <xdr:ext cx="469744"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644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114046</xdr:rowOff>
    </xdr:from>
    <xdr:to>
      <xdr:col>81</xdr:col>
      <xdr:colOff>101600</xdr:colOff>
      <xdr:row>74</xdr:row>
      <xdr:rowOff>44196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62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60723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40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75261</xdr:rowOff>
    </xdr:from>
    <xdr:to>
      <xdr:col>76</xdr:col>
      <xdr:colOff>165100</xdr:colOff>
      <xdr:row>75</xdr:row>
      <xdr:rowOff>5411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76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21938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53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26797</xdr:rowOff>
    </xdr:from>
    <xdr:to>
      <xdr:col>72</xdr:col>
      <xdr:colOff>38100</xdr:colOff>
      <xdr:row>74</xdr:row>
      <xdr:rowOff>128397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71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144924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48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78156</xdr:rowOff>
    </xdr:from>
    <xdr:to>
      <xdr:col>67</xdr:col>
      <xdr:colOff>101600</xdr:colOff>
      <xdr:row>75</xdr:row>
      <xdr:rowOff>8306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76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24833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254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90912</xdr:rowOff>
    </xdr:from>
    <xdr:to>
      <xdr:col>85</xdr:col>
      <xdr:colOff>126364</xdr:colOff>
      <xdr:row>98</xdr:row>
      <xdr:rowOff>65633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21412"/>
          <a:ext cx="1269" cy="1346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69460</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87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65633</xdr:rowOff>
    </xdr:from>
    <xdr:to>
      <xdr:col>86</xdr:col>
      <xdr:colOff>25400</xdr:colOff>
      <xdr:row>98</xdr:row>
      <xdr:rowOff>65633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867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37589</xdr:rowOff>
    </xdr:from>
    <xdr:ext cx="534377"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29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90912</xdr:rowOff>
    </xdr:from>
    <xdr:to>
      <xdr:col>86</xdr:col>
      <xdr:colOff>25400</xdr:colOff>
      <xdr:row>90</xdr:row>
      <xdr:rowOff>90912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2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104648</xdr:rowOff>
    </xdr:from>
    <xdr:to>
      <xdr:col>85</xdr:col>
      <xdr:colOff>127000</xdr:colOff>
      <xdr:row>95</xdr:row>
      <xdr:rowOff>138843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392398"/>
          <a:ext cx="838200" cy="3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146384</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434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167957</xdr:rowOff>
    </xdr:from>
    <xdr:to>
      <xdr:col>85</xdr:col>
      <xdr:colOff>177800</xdr:colOff>
      <xdr:row>96</xdr:row>
      <xdr:rowOff>98107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45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104648</xdr:rowOff>
    </xdr:from>
    <xdr:to>
      <xdr:col>81</xdr:col>
      <xdr:colOff>50800</xdr:colOff>
      <xdr:row>95</xdr:row>
      <xdr:rowOff>104990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392398"/>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117875</xdr:rowOff>
    </xdr:from>
    <xdr:to>
      <xdr:col>81</xdr:col>
      <xdr:colOff>101600</xdr:colOff>
      <xdr:row>96</xdr:row>
      <xdr:rowOff>48025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4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39152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9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118021</xdr:rowOff>
    </xdr:from>
    <xdr:to>
      <xdr:col>76</xdr:col>
      <xdr:colOff>114300</xdr:colOff>
      <xdr:row>95</xdr:row>
      <xdr:rowOff>104990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062871"/>
          <a:ext cx="889000" cy="32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42038</xdr:rowOff>
    </xdr:from>
    <xdr:to>
      <xdr:col>76</xdr:col>
      <xdr:colOff>165100</xdr:colOff>
      <xdr:row>95</xdr:row>
      <xdr:rowOff>143638</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160165</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1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118021</xdr:rowOff>
    </xdr:from>
    <xdr:to>
      <xdr:col>71</xdr:col>
      <xdr:colOff>177800</xdr:colOff>
      <xdr:row>97</xdr:row>
      <xdr:rowOff>49670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062871"/>
          <a:ext cx="889000" cy="61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107187</xdr:rowOff>
    </xdr:from>
    <xdr:to>
      <xdr:col>72</xdr:col>
      <xdr:colOff>38100</xdr:colOff>
      <xdr:row>96</xdr:row>
      <xdr:rowOff>37337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28464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4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299</xdr:rowOff>
    </xdr:from>
    <xdr:to>
      <xdr:col>67</xdr:col>
      <xdr:colOff>101600</xdr:colOff>
      <xdr:row>97</xdr:row>
      <xdr:rowOff>101899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93026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7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88043</xdr:rowOff>
    </xdr:from>
    <xdr:to>
      <xdr:col>85</xdr:col>
      <xdr:colOff>177800</xdr:colOff>
      <xdr:row>96</xdr:row>
      <xdr:rowOff>18193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37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110920</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22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53848</xdr:rowOff>
    </xdr:from>
    <xdr:to>
      <xdr:col>81</xdr:col>
      <xdr:colOff>101600</xdr:colOff>
      <xdr:row>95</xdr:row>
      <xdr:rowOff>155448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34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525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11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54190</xdr:rowOff>
    </xdr:from>
    <xdr:to>
      <xdr:col>76</xdr:col>
      <xdr:colOff>165100</xdr:colOff>
      <xdr:row>95</xdr:row>
      <xdr:rowOff>155790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3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146917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43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67221</xdr:rowOff>
    </xdr:from>
    <xdr:to>
      <xdr:col>72</xdr:col>
      <xdr:colOff>38100</xdr:colOff>
      <xdr:row>93</xdr:row>
      <xdr:rowOff>168821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01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13898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578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170320</xdr:rowOff>
    </xdr:from>
    <xdr:to>
      <xdr:col>67</xdr:col>
      <xdr:colOff>101600</xdr:colOff>
      <xdr:row>97</xdr:row>
      <xdr:rowOff>100470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6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116997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40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15342</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158842"/>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159580</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74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133469</xdr:rowOff>
    </xdr:from>
    <xdr:ext cx="469744"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15342</xdr:rowOff>
    </xdr:from>
    <xdr:to>
      <xdr:col>116</xdr:col>
      <xdr:colOff>152400</xdr:colOff>
      <xdr:row>30</xdr:row>
      <xdr:rowOff>15342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77030</xdr:rowOff>
    </xdr:from>
    <xdr:ext cx="313932"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4206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54153</xdr:rowOff>
    </xdr:from>
    <xdr:to>
      <xdr:col>116</xdr:col>
      <xdr:colOff>114300</xdr:colOff>
      <xdr:row>38</xdr:row>
      <xdr:rowOff>155753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68783</xdr:rowOff>
    </xdr:from>
    <xdr:to>
      <xdr:col>112</xdr:col>
      <xdr:colOff>38100</xdr:colOff>
      <xdr:row>38</xdr:row>
      <xdr:rowOff>170383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15460</xdr:rowOff>
    </xdr:from>
    <xdr:ext cx="313932"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66333" y="6359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32580</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47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58819</xdr:rowOff>
    </xdr:from>
    <xdr:to>
      <xdr:col>116</xdr:col>
      <xdr:colOff>62864</xdr:colOff>
      <xdr:row>59</xdr:row>
      <xdr:rowOff>98661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31319"/>
          <a:ext cx="1269" cy="15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102488</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218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98661</xdr:rowOff>
    </xdr:from>
    <xdr:to>
      <xdr:col>116</xdr:col>
      <xdr:colOff>152400</xdr:colOff>
      <xdr:row>59</xdr:row>
      <xdr:rowOff>98661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2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5496</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40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58819</xdr:rowOff>
    </xdr:from>
    <xdr:to>
      <xdr:col>116</xdr:col>
      <xdr:colOff>152400</xdr:colOff>
      <xdr:row>50</xdr:row>
      <xdr:rowOff>58819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3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90605</xdr:rowOff>
    </xdr:from>
    <xdr:to>
      <xdr:col>116</xdr:col>
      <xdr:colOff>63500</xdr:colOff>
      <xdr:row>59</xdr:row>
      <xdr:rowOff>97028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206155"/>
          <a:ext cx="8382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23276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95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399</xdr:rowOff>
    </xdr:from>
    <xdr:to>
      <xdr:col>116</xdr:col>
      <xdr:colOff>114300</xdr:colOff>
      <xdr:row>58</xdr:row>
      <xdr:rowOff>101999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44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97028</xdr:rowOff>
    </xdr:from>
    <xdr:to>
      <xdr:col>111</xdr:col>
      <xdr:colOff>177800</xdr:colOff>
      <xdr:row>59</xdr:row>
      <xdr:rowOff>97572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212578"/>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155303</xdr:rowOff>
    </xdr:from>
    <xdr:to>
      <xdr:col>112</xdr:col>
      <xdr:colOff>38100</xdr:colOff>
      <xdr:row>58</xdr:row>
      <xdr:rowOff>85453</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101980</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0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97572</xdr:rowOff>
    </xdr:from>
    <xdr:to>
      <xdr:col>107</xdr:col>
      <xdr:colOff>50800</xdr:colOff>
      <xdr:row>59</xdr:row>
      <xdr:rowOff>97681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213122"/>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114481</xdr:rowOff>
    </xdr:from>
    <xdr:to>
      <xdr:col>107</xdr:col>
      <xdr:colOff>101600</xdr:colOff>
      <xdr:row>58</xdr:row>
      <xdr:rowOff>44631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61158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85054</xdr:rowOff>
    </xdr:from>
    <xdr:to>
      <xdr:col>102</xdr:col>
      <xdr:colOff>114300</xdr:colOff>
      <xdr:row>59</xdr:row>
      <xdr:rowOff>97681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200604"/>
          <a:ext cx="889000" cy="1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155629</xdr:rowOff>
    </xdr:from>
    <xdr:to>
      <xdr:col>102</xdr:col>
      <xdr:colOff>165100</xdr:colOff>
      <xdr:row>58</xdr:row>
      <xdr:rowOff>85779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102306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138321</xdr:rowOff>
    </xdr:from>
    <xdr:to>
      <xdr:col>98</xdr:col>
      <xdr:colOff>38100</xdr:colOff>
      <xdr:row>58</xdr:row>
      <xdr:rowOff>68471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84998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39805</xdr:rowOff>
    </xdr:from>
    <xdr:to>
      <xdr:col>116</xdr:col>
      <xdr:colOff>114300</xdr:colOff>
      <xdr:row>59</xdr:row>
      <xdr:rowOff>141405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5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126182</xdr:rowOff>
    </xdr:from>
    <xdr:ext cx="313932"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70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46228</xdr:rowOff>
    </xdr:from>
    <xdr:to>
      <xdr:col>112</xdr:col>
      <xdr:colOff>38100</xdr:colOff>
      <xdr:row>59</xdr:row>
      <xdr:rowOff>147828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6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138955</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66333" y="102545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46772</xdr:rowOff>
    </xdr:from>
    <xdr:to>
      <xdr:col>107</xdr:col>
      <xdr:colOff>101600</xdr:colOff>
      <xdr:row>59</xdr:row>
      <xdr:rowOff>148372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6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139499</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77333" y="102550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46881</xdr:rowOff>
    </xdr:from>
    <xdr:to>
      <xdr:col>102</xdr:col>
      <xdr:colOff>165100</xdr:colOff>
      <xdr:row>59</xdr:row>
      <xdr:rowOff>148481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6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139608</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88333" y="1025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34254</xdr:rowOff>
    </xdr:from>
    <xdr:to>
      <xdr:col>98</xdr:col>
      <xdr:colOff>38100</xdr:colOff>
      <xdr:row>59</xdr:row>
      <xdr:rowOff>135854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4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126981</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242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84562</xdr:rowOff>
    </xdr:from>
    <xdr:to>
      <xdr:col>116</xdr:col>
      <xdr:colOff>62864</xdr:colOff>
      <xdr:row>76</xdr:row>
      <xdr:rowOff>158948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086062"/>
          <a:ext cx="1269" cy="1103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162775</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1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158948</xdr:rowOff>
    </xdr:from>
    <xdr:to>
      <xdr:col>116</xdr:col>
      <xdr:colOff>152400</xdr:colOff>
      <xdr:row>76</xdr:row>
      <xdr:rowOff>158948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18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31239</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8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84562</xdr:rowOff>
    </xdr:from>
    <xdr:to>
      <xdr:col>116</xdr:col>
      <xdr:colOff>152400</xdr:colOff>
      <xdr:row>70</xdr:row>
      <xdr:rowOff>84562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0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86025</xdr:rowOff>
    </xdr:from>
    <xdr:to>
      <xdr:col>116</xdr:col>
      <xdr:colOff>63500</xdr:colOff>
      <xdr:row>73</xdr:row>
      <xdr:rowOff>158857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601875"/>
          <a:ext cx="838200" cy="7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2862</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690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24435</xdr:rowOff>
    </xdr:from>
    <xdr:to>
      <xdr:col>116</xdr:col>
      <xdr:colOff>114300</xdr:colOff>
      <xdr:row>74</xdr:row>
      <xdr:rowOff>126035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86025</xdr:rowOff>
    </xdr:from>
    <xdr:to>
      <xdr:col>111</xdr:col>
      <xdr:colOff>177800</xdr:colOff>
      <xdr:row>74</xdr:row>
      <xdr:rowOff>36236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601875"/>
          <a:ext cx="889000" cy="12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113223</xdr:rowOff>
    </xdr:from>
    <xdr:to>
      <xdr:col>112</xdr:col>
      <xdr:colOff>38100</xdr:colOff>
      <xdr:row>74</xdr:row>
      <xdr:rowOff>43373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62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34500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72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36236</xdr:rowOff>
    </xdr:from>
    <xdr:to>
      <xdr:col>107</xdr:col>
      <xdr:colOff>50800</xdr:colOff>
      <xdr:row>74</xdr:row>
      <xdr:rowOff>59827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723536"/>
          <a:ext cx="889000" cy="2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117749</xdr:rowOff>
    </xdr:from>
    <xdr:to>
      <xdr:col>107</xdr:col>
      <xdr:colOff>101600</xdr:colOff>
      <xdr:row>75</xdr:row>
      <xdr:rowOff>47899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39026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9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8620</xdr:rowOff>
    </xdr:from>
    <xdr:to>
      <xdr:col>102</xdr:col>
      <xdr:colOff>114300</xdr:colOff>
      <xdr:row>74</xdr:row>
      <xdr:rowOff>59827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695920"/>
          <a:ext cx="889000" cy="5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41168</xdr:rowOff>
    </xdr:from>
    <xdr:to>
      <xdr:col>102</xdr:col>
      <xdr:colOff>165100</xdr:colOff>
      <xdr:row>75</xdr:row>
      <xdr:rowOff>142768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133895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15473</xdr:rowOff>
    </xdr:from>
    <xdr:to>
      <xdr:col>98</xdr:col>
      <xdr:colOff>38100</xdr:colOff>
      <xdr:row>75</xdr:row>
      <xdr:rowOff>117073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108200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96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108057</xdr:rowOff>
    </xdr:from>
    <xdr:to>
      <xdr:col>116</xdr:col>
      <xdr:colOff>114300</xdr:colOff>
      <xdr:row>74</xdr:row>
      <xdr:rowOff>38207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62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130934</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47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35225</xdr:rowOff>
    </xdr:from>
    <xdr:to>
      <xdr:col>112</xdr:col>
      <xdr:colOff>38100</xdr:colOff>
      <xdr:row>73</xdr:row>
      <xdr:rowOff>136825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55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153352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32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156886</xdr:rowOff>
    </xdr:from>
    <xdr:to>
      <xdr:col>107</xdr:col>
      <xdr:colOff>101600</xdr:colOff>
      <xdr:row>74</xdr:row>
      <xdr:rowOff>87036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67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103563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44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9027</xdr:rowOff>
    </xdr:from>
    <xdr:to>
      <xdr:col>102</xdr:col>
      <xdr:colOff>165100</xdr:colOff>
      <xdr:row>74</xdr:row>
      <xdr:rowOff>110627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69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127154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47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129270</xdr:rowOff>
    </xdr:from>
    <xdr:to>
      <xdr:col>98</xdr:col>
      <xdr:colOff>38100</xdr:colOff>
      <xdr:row>74</xdr:row>
      <xdr:rowOff>59420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64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75947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42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本区の歳出決算総額は、住民一人当たり</a:t>
          </a:r>
          <a:r>
            <a:rPr kumimoji="1" lang="en-US" altLang="ja-JP" sz="1300">
              <a:latin typeface="ＭＳ Ｐゴシック" panose="020B0600070205080204" pitchFamily="50" charset="-128"/>
              <a:ea typeface="ＭＳ Ｐゴシック" panose="020B0600070205080204" pitchFamily="50" charset="-128"/>
            </a:rPr>
            <a:t>509,792</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主な構成項目である扶助費は、住民一人当たり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165,150</a:t>
          </a:r>
          <a:r>
            <a:rPr kumimoji="1" lang="ja-JP" altLang="en-US" sz="1300">
              <a:latin typeface="ＭＳ Ｐゴシック" panose="020B0600070205080204" pitchFamily="50" charset="-128"/>
              <a:ea typeface="ＭＳ Ｐゴシック" panose="020B0600070205080204" pitchFamily="50" charset="-128"/>
            </a:rPr>
            <a:t>円となっており、類似団体より高い数値となっている。今後も保育需要増への対応等により、増加していくことが見込まれる。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普通建設事業費（うち更新整備）は、住民一人当たり</a:t>
          </a:r>
          <a:r>
            <a:rPr kumimoji="1" lang="en-US" altLang="ja-JP" sz="1300">
              <a:latin typeface="ＭＳ Ｐゴシック" panose="020B0600070205080204" pitchFamily="50" charset="-128"/>
              <a:ea typeface="ＭＳ Ｐゴシック" panose="020B0600070205080204" pitchFamily="50" charset="-128"/>
            </a:rPr>
            <a:t>28,025</a:t>
          </a:r>
          <a:r>
            <a:rPr kumimoji="1" lang="ja-JP" altLang="en-US" sz="1300">
              <a:latin typeface="ＭＳ Ｐゴシック" panose="020B0600070205080204" pitchFamily="50" charset="-128"/>
              <a:ea typeface="ＭＳ Ｐゴシック" panose="020B0600070205080204" pitchFamily="50" charset="-128"/>
            </a:rPr>
            <a:t>円となっており、新保健施設等複合施設建設事業費の増等により昨年度から増加している。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287,302
270,322
13.77
152,736,940
146,464,279
5,910,707
84,532,574
25,370,695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139700</xdr:rowOff>
    </xdr:from>
    <xdr:to>
      <xdr:col>24</xdr:col>
      <xdr:colOff>62865</xdr:colOff>
      <xdr:row>38</xdr:row>
      <xdr:rowOff>12827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3200"/>
          <a:ext cx="1270" cy="124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86377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139700</xdr:rowOff>
    </xdr:from>
    <xdr:to>
      <xdr:col>24</xdr:col>
      <xdr:colOff>152400</xdr:colOff>
      <xdr:row>30</xdr:row>
      <xdr:rowOff>139700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121412</xdr:rowOff>
    </xdr:from>
    <xdr:to>
      <xdr:col>24</xdr:col>
      <xdr:colOff>63500</xdr:colOff>
      <xdr:row>36</xdr:row>
      <xdr:rowOff>132461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293612"/>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129620</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1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151193</xdr:rowOff>
    </xdr:from>
    <xdr:to>
      <xdr:col>24</xdr:col>
      <xdr:colOff>114300</xdr:colOff>
      <xdr:row>37</xdr:row>
      <xdr:rowOff>81343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124651</xdr:rowOff>
    </xdr:from>
    <xdr:to>
      <xdr:col>19</xdr:col>
      <xdr:colOff>177800</xdr:colOff>
      <xdr:row>36</xdr:row>
      <xdr:rowOff>132461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296851"/>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155384</xdr:rowOff>
    </xdr:from>
    <xdr:to>
      <xdr:col>20</xdr:col>
      <xdr:colOff>38100</xdr:colOff>
      <xdr:row>37</xdr:row>
      <xdr:rowOff>85534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76661</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123508</xdr:rowOff>
    </xdr:from>
    <xdr:to>
      <xdr:col>15</xdr:col>
      <xdr:colOff>50800</xdr:colOff>
      <xdr:row>36</xdr:row>
      <xdr:rowOff>124651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29570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161290</xdr:rowOff>
    </xdr:from>
    <xdr:to>
      <xdr:col>15</xdr:col>
      <xdr:colOff>101600</xdr:colOff>
      <xdr:row>37</xdr:row>
      <xdr:rowOff>91440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82567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115888</xdr:rowOff>
    </xdr:from>
    <xdr:to>
      <xdr:col>10</xdr:col>
      <xdr:colOff>114300</xdr:colOff>
      <xdr:row>36</xdr:row>
      <xdr:rowOff>123508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288088"/>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168529</xdr:rowOff>
    </xdr:from>
    <xdr:to>
      <xdr:col>10</xdr:col>
      <xdr:colOff>165100</xdr:colOff>
      <xdr:row>37</xdr:row>
      <xdr:rowOff>98679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89806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161861</xdr:rowOff>
    </xdr:from>
    <xdr:to>
      <xdr:col>6</xdr:col>
      <xdr:colOff>38100</xdr:colOff>
      <xdr:row>37</xdr:row>
      <xdr:rowOff>92011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83138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70612</xdr:rowOff>
    </xdr:from>
    <xdr:to>
      <xdr:col>24</xdr:col>
      <xdr:colOff>114300</xdr:colOff>
      <xdr:row>37</xdr:row>
      <xdr:rowOff>762</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93489</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9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81661</xdr:rowOff>
    </xdr:from>
    <xdr:to>
      <xdr:col>20</xdr:col>
      <xdr:colOff>38100</xdr:colOff>
      <xdr:row>37</xdr:row>
      <xdr:rowOff>11811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5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28338</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02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73851</xdr:rowOff>
    </xdr:from>
    <xdr:to>
      <xdr:col>15</xdr:col>
      <xdr:colOff>101600</xdr:colOff>
      <xdr:row>37</xdr:row>
      <xdr:rowOff>4001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4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20528</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02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72708</xdr:rowOff>
    </xdr:from>
    <xdr:to>
      <xdr:col>10</xdr:col>
      <xdr:colOff>165100</xdr:colOff>
      <xdr:row>37</xdr:row>
      <xdr:rowOff>2858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4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19385</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02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65088</xdr:rowOff>
    </xdr:from>
    <xdr:to>
      <xdr:col>6</xdr:col>
      <xdr:colOff>38100</xdr:colOff>
      <xdr:row>36</xdr:row>
      <xdr:rowOff>166688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3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11765</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01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41620</xdr:rowOff>
    </xdr:from>
    <xdr:to>
      <xdr:col>24</xdr:col>
      <xdr:colOff>62865</xdr:colOff>
      <xdr:row>59</xdr:row>
      <xdr:rowOff>17181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14120"/>
          <a:ext cx="1270" cy="151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21008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3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17181</xdr:rowOff>
    </xdr:from>
    <xdr:to>
      <xdr:col>24</xdr:col>
      <xdr:colOff>152400</xdr:colOff>
      <xdr:row>59</xdr:row>
      <xdr:rowOff>17181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3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159747</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8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177,010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41620</xdr:rowOff>
    </xdr:from>
    <xdr:to>
      <xdr:col>24</xdr:col>
      <xdr:colOff>152400</xdr:colOff>
      <xdr:row>50</xdr:row>
      <xdr:rowOff>41620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1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162168</xdr:rowOff>
    </xdr:from>
    <xdr:to>
      <xdr:col>24</xdr:col>
      <xdr:colOff>63500</xdr:colOff>
      <xdr:row>57</xdr:row>
      <xdr:rowOff>6731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63368"/>
          <a:ext cx="838200" cy="1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16926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89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38499</xdr:rowOff>
    </xdr:from>
    <xdr:to>
      <xdr:col>24</xdr:col>
      <xdr:colOff>114300</xdr:colOff>
      <xdr:row>57</xdr:row>
      <xdr:rowOff>140099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162168</xdr:rowOff>
    </xdr:from>
    <xdr:to>
      <xdr:col>19</xdr:col>
      <xdr:colOff>177800</xdr:colOff>
      <xdr:row>57</xdr:row>
      <xdr:rowOff>34707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63368"/>
          <a:ext cx="889000" cy="4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21627</xdr:rowOff>
    </xdr:from>
    <xdr:to>
      <xdr:col>20</xdr:col>
      <xdr:colOff>38100</xdr:colOff>
      <xdr:row>57</xdr:row>
      <xdr:rowOff>123227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114354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88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2377</xdr:rowOff>
    </xdr:from>
    <xdr:to>
      <xdr:col>15</xdr:col>
      <xdr:colOff>50800</xdr:colOff>
      <xdr:row>57</xdr:row>
      <xdr:rowOff>34707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603577"/>
          <a:ext cx="889000" cy="20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69360</xdr:rowOff>
    </xdr:from>
    <xdr:to>
      <xdr:col>15</xdr:col>
      <xdr:colOff>101600</xdr:colOff>
      <xdr:row>57</xdr:row>
      <xdr:rowOff>170960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162087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23092</xdr:rowOff>
    </xdr:from>
    <xdr:to>
      <xdr:col>10</xdr:col>
      <xdr:colOff>114300</xdr:colOff>
      <xdr:row>56</xdr:row>
      <xdr:rowOff>2377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8767042"/>
          <a:ext cx="889000" cy="83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80474</xdr:rowOff>
    </xdr:from>
    <xdr:to>
      <xdr:col>10</xdr:col>
      <xdr:colOff>165100</xdr:colOff>
      <xdr:row>58</xdr:row>
      <xdr:rowOff>10624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9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115254</xdr:rowOff>
    </xdr:from>
    <xdr:to>
      <xdr:col>6</xdr:col>
      <xdr:colOff>38100</xdr:colOff>
      <xdr:row>52</xdr:row>
      <xdr:rowOff>45404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36531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127381</xdr:rowOff>
    </xdr:from>
    <xdr:to>
      <xdr:col>24</xdr:col>
      <xdr:colOff>114300</xdr:colOff>
      <xdr:row>57</xdr:row>
      <xdr:rowOff>57531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2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150258</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8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111368</xdr:rowOff>
    </xdr:from>
    <xdr:to>
      <xdr:col>20</xdr:col>
      <xdr:colOff>38100</xdr:colOff>
      <xdr:row>57</xdr:row>
      <xdr:rowOff>41518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1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58045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48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155357</xdr:rowOff>
    </xdr:from>
    <xdr:to>
      <xdr:col>15</xdr:col>
      <xdr:colOff>101600</xdr:colOff>
      <xdr:row>57</xdr:row>
      <xdr:rowOff>85507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5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102034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53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123027</xdr:rowOff>
    </xdr:from>
    <xdr:to>
      <xdr:col>10</xdr:col>
      <xdr:colOff>165100</xdr:colOff>
      <xdr:row>56</xdr:row>
      <xdr:rowOff>53177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55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69704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32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143742</xdr:rowOff>
    </xdr:from>
    <xdr:to>
      <xdr:col>6</xdr:col>
      <xdr:colOff>38100</xdr:colOff>
      <xdr:row>51</xdr:row>
      <xdr:rowOff>73892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87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90419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849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15733</xdr:rowOff>
    </xdr:from>
    <xdr:to>
      <xdr:col>24</xdr:col>
      <xdr:colOff>62865</xdr:colOff>
      <xdr:row>79</xdr:row>
      <xdr:rowOff>55586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88683"/>
          <a:ext cx="1270" cy="1411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59413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0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55586</xdr:rowOff>
    </xdr:from>
    <xdr:to>
      <xdr:col>24</xdr:col>
      <xdr:colOff>152400</xdr:colOff>
      <xdr:row>79</xdr:row>
      <xdr:rowOff>55586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133860</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15733</xdr:rowOff>
    </xdr:from>
    <xdr:to>
      <xdr:col>24</xdr:col>
      <xdr:colOff>152400</xdr:colOff>
      <xdr:row>71</xdr:row>
      <xdr:rowOff>15733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94438</xdr:rowOff>
    </xdr:from>
    <xdr:to>
      <xdr:col>24</xdr:col>
      <xdr:colOff>63500</xdr:colOff>
      <xdr:row>76</xdr:row>
      <xdr:rowOff>95231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124638"/>
          <a:ext cx="838200" cy="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88358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18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109931</xdr:rowOff>
    </xdr:from>
    <xdr:to>
      <xdr:col>24</xdr:col>
      <xdr:colOff>114300</xdr:colOff>
      <xdr:row>77</xdr:row>
      <xdr:rowOff>40081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4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95231</xdr:rowOff>
    </xdr:from>
    <xdr:to>
      <xdr:col>19</xdr:col>
      <xdr:colOff>177800</xdr:colOff>
      <xdr:row>76</xdr:row>
      <xdr:rowOff>121357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12543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164916</xdr:rowOff>
    </xdr:from>
    <xdr:to>
      <xdr:col>20</xdr:col>
      <xdr:colOff>38100</xdr:colOff>
      <xdr:row>77</xdr:row>
      <xdr:rowOff>95066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9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86193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87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35764</xdr:rowOff>
    </xdr:from>
    <xdr:to>
      <xdr:col>15</xdr:col>
      <xdr:colOff>50800</xdr:colOff>
      <xdr:row>76</xdr:row>
      <xdr:rowOff>121357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3065964"/>
          <a:ext cx="889000" cy="8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81770</xdr:rowOff>
    </xdr:from>
    <xdr:to>
      <xdr:col>15</xdr:col>
      <xdr:colOff>101600</xdr:colOff>
      <xdr:row>78</xdr:row>
      <xdr:rowOff>11920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3047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37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35764</xdr:rowOff>
    </xdr:from>
    <xdr:to>
      <xdr:col>10</xdr:col>
      <xdr:colOff>114300</xdr:colOff>
      <xdr:row>77</xdr:row>
      <xdr:rowOff>112998</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065964"/>
          <a:ext cx="889000" cy="24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79854</xdr:rowOff>
    </xdr:from>
    <xdr:to>
      <xdr:col>10</xdr:col>
      <xdr:colOff>165100</xdr:colOff>
      <xdr:row>78</xdr:row>
      <xdr:rowOff>10004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8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1131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7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146878</xdr:rowOff>
    </xdr:from>
    <xdr:to>
      <xdr:col>6</xdr:col>
      <xdr:colOff>38100</xdr:colOff>
      <xdr:row>79</xdr:row>
      <xdr:rowOff>77028</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5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68155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61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43638</xdr:rowOff>
    </xdr:from>
    <xdr:to>
      <xdr:col>24</xdr:col>
      <xdr:colOff>114300</xdr:colOff>
      <xdr:row>76</xdr:row>
      <xdr:rowOff>145238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07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66514</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925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44431</xdr:rowOff>
    </xdr:from>
    <xdr:to>
      <xdr:col>20</xdr:col>
      <xdr:colOff>38100</xdr:colOff>
      <xdr:row>76</xdr:row>
      <xdr:rowOff>146031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07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162559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84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70557</xdr:rowOff>
    </xdr:from>
    <xdr:to>
      <xdr:col>15</xdr:col>
      <xdr:colOff>101600</xdr:colOff>
      <xdr:row>77</xdr:row>
      <xdr:rowOff>707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10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17235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875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156414</xdr:rowOff>
    </xdr:from>
    <xdr:to>
      <xdr:col>10</xdr:col>
      <xdr:colOff>165100</xdr:colOff>
      <xdr:row>76</xdr:row>
      <xdr:rowOff>86564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01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103090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79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62198</xdr:rowOff>
    </xdr:from>
    <xdr:to>
      <xdr:col>6</xdr:col>
      <xdr:colOff>38100</xdr:colOff>
      <xdr:row>77</xdr:row>
      <xdr:rowOff>163798</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26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8875</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039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100400</xdr:rowOff>
    </xdr:from>
    <xdr:to>
      <xdr:col>24</xdr:col>
      <xdr:colOff>62865</xdr:colOff>
      <xdr:row>98</xdr:row>
      <xdr:rowOff>6674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702350"/>
          <a:ext cx="127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10501</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81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6674</xdr:rowOff>
    </xdr:from>
    <xdr:to>
      <xdr:col>24</xdr:col>
      <xdr:colOff>152400</xdr:colOff>
      <xdr:row>98</xdr:row>
      <xdr:rowOff>6674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80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47077</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100400</xdr:rowOff>
    </xdr:from>
    <xdr:to>
      <xdr:col>24</xdr:col>
      <xdr:colOff>152400</xdr:colOff>
      <xdr:row>91</xdr:row>
      <xdr:rowOff>100400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70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32753</xdr:rowOff>
    </xdr:from>
    <xdr:to>
      <xdr:col>24</xdr:col>
      <xdr:colOff>63500</xdr:colOff>
      <xdr:row>96</xdr:row>
      <xdr:rowOff>81141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491953"/>
          <a:ext cx="838200" cy="4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149508</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08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171081</xdr:rowOff>
    </xdr:from>
    <xdr:to>
      <xdr:col>24</xdr:col>
      <xdr:colOff>114300</xdr:colOff>
      <xdr:row>97</xdr:row>
      <xdr:rowOff>101231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3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23952</xdr:rowOff>
    </xdr:from>
    <xdr:to>
      <xdr:col>19</xdr:col>
      <xdr:colOff>177800</xdr:colOff>
      <xdr:row>96</xdr:row>
      <xdr:rowOff>81141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483152"/>
          <a:ext cx="889000" cy="5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140069</xdr:rowOff>
    </xdr:from>
    <xdr:to>
      <xdr:col>20</xdr:col>
      <xdr:colOff>38100</xdr:colOff>
      <xdr:row>97</xdr:row>
      <xdr:rowOff>70219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59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61346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9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3702</xdr:rowOff>
    </xdr:from>
    <xdr:to>
      <xdr:col>15</xdr:col>
      <xdr:colOff>50800</xdr:colOff>
      <xdr:row>96</xdr:row>
      <xdr:rowOff>23952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462902"/>
          <a:ext cx="889000" cy="2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143211</xdr:rowOff>
    </xdr:from>
    <xdr:to>
      <xdr:col>15</xdr:col>
      <xdr:colOff>101600</xdr:colOff>
      <xdr:row>96</xdr:row>
      <xdr:rowOff>73361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89888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20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3702</xdr:rowOff>
    </xdr:from>
    <xdr:to>
      <xdr:col>10</xdr:col>
      <xdr:colOff>114300</xdr:colOff>
      <xdr:row>97</xdr:row>
      <xdr:rowOff>58489</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462902"/>
          <a:ext cx="889000" cy="22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160395</xdr:rowOff>
    </xdr:from>
    <xdr:to>
      <xdr:col>10</xdr:col>
      <xdr:colOff>165100</xdr:colOff>
      <xdr:row>96</xdr:row>
      <xdr:rowOff>90545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81672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4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113970</xdr:rowOff>
    </xdr:from>
    <xdr:to>
      <xdr:col>6</xdr:col>
      <xdr:colOff>38100</xdr:colOff>
      <xdr:row>98</xdr:row>
      <xdr:rowOff>44120</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35247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83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153403</xdr:rowOff>
    </xdr:from>
    <xdr:to>
      <xdr:col>24</xdr:col>
      <xdr:colOff>114300</xdr:colOff>
      <xdr:row>96</xdr:row>
      <xdr:rowOff>83553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44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4830</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29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30341</xdr:rowOff>
    </xdr:from>
    <xdr:to>
      <xdr:col>20</xdr:col>
      <xdr:colOff>38100</xdr:colOff>
      <xdr:row>96</xdr:row>
      <xdr:rowOff>131941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48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148468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26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144602</xdr:rowOff>
    </xdr:from>
    <xdr:to>
      <xdr:col>15</xdr:col>
      <xdr:colOff>101600</xdr:colOff>
      <xdr:row>96</xdr:row>
      <xdr:rowOff>74752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43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65879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52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124352</xdr:rowOff>
    </xdr:from>
    <xdr:to>
      <xdr:col>10</xdr:col>
      <xdr:colOff>165100</xdr:colOff>
      <xdr:row>96</xdr:row>
      <xdr:rowOff>54502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41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71029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18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7689</xdr:rowOff>
    </xdr:from>
    <xdr:to>
      <xdr:col>6</xdr:col>
      <xdr:colOff>38100</xdr:colOff>
      <xdr:row>97</xdr:row>
      <xdr:rowOff>109289</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63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125816</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41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118745</xdr:rowOff>
    </xdr:from>
    <xdr:to>
      <xdr:col>54</xdr:col>
      <xdr:colOff>189865</xdr:colOff>
      <xdr:row>38</xdr:row>
      <xdr:rowOff>161798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33695"/>
          <a:ext cx="1270" cy="124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165625</xdr:rowOff>
    </xdr:from>
    <xdr:ext cx="378565"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161798</xdr:rowOff>
    </xdr:from>
    <xdr:to>
      <xdr:col>55</xdr:col>
      <xdr:colOff>88900</xdr:colOff>
      <xdr:row>38</xdr:row>
      <xdr:rowOff>161798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7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65422</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118745</xdr:rowOff>
    </xdr:from>
    <xdr:to>
      <xdr:col>55</xdr:col>
      <xdr:colOff>88900</xdr:colOff>
      <xdr:row>31</xdr:row>
      <xdr:rowOff>118745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3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121031</xdr:rowOff>
    </xdr:from>
    <xdr:to>
      <xdr:col>55</xdr:col>
      <xdr:colOff>0</xdr:colOff>
      <xdr:row>38</xdr:row>
      <xdr:rowOff>40259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464681"/>
          <a:ext cx="8382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78249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504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55372</xdr:rowOff>
    </xdr:from>
    <xdr:to>
      <xdr:col>55</xdr:col>
      <xdr:colOff>50800</xdr:colOff>
      <xdr:row>37</xdr:row>
      <xdr:rowOff>156972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121031</xdr:rowOff>
    </xdr:from>
    <xdr:to>
      <xdr:col>50</xdr:col>
      <xdr:colOff>114300</xdr:colOff>
      <xdr:row>38</xdr:row>
      <xdr:rowOff>45593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464681"/>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78613</xdr:rowOff>
    </xdr:from>
    <xdr:to>
      <xdr:col>50</xdr:col>
      <xdr:colOff>165100</xdr:colOff>
      <xdr:row>38</xdr:row>
      <xdr:rowOff>8763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171340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162941</xdr:rowOff>
    </xdr:from>
    <xdr:to>
      <xdr:col>45</xdr:col>
      <xdr:colOff>177800</xdr:colOff>
      <xdr:row>38</xdr:row>
      <xdr:rowOff>45593</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506591"/>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72898</xdr:rowOff>
    </xdr:from>
    <xdr:to>
      <xdr:col>46</xdr:col>
      <xdr:colOff>38100</xdr:colOff>
      <xdr:row>38</xdr:row>
      <xdr:rowOff>3048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19575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162941</xdr:rowOff>
    </xdr:from>
    <xdr:to>
      <xdr:col>41</xdr:col>
      <xdr:colOff>50800</xdr:colOff>
      <xdr:row>37</xdr:row>
      <xdr:rowOff>163322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50659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97282</xdr:rowOff>
    </xdr:from>
    <xdr:to>
      <xdr:col>41</xdr:col>
      <xdr:colOff>101600</xdr:colOff>
      <xdr:row>38</xdr:row>
      <xdr:rowOff>27432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4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43959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216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78613</xdr:rowOff>
    </xdr:from>
    <xdr:to>
      <xdr:col>36</xdr:col>
      <xdr:colOff>165100</xdr:colOff>
      <xdr:row>38</xdr:row>
      <xdr:rowOff>8763</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25290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9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160909</xdr:rowOff>
    </xdr:from>
    <xdr:to>
      <xdr:col>55</xdr:col>
      <xdr:colOff>50800</xdr:colOff>
      <xdr:row>38</xdr:row>
      <xdr:rowOff>91059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0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75836</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19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70231</xdr:rowOff>
    </xdr:from>
    <xdr:to>
      <xdr:col>50</xdr:col>
      <xdr:colOff>165100</xdr:colOff>
      <xdr:row>38</xdr:row>
      <xdr:rowOff>381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4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16908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189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166243</xdr:rowOff>
    </xdr:from>
    <xdr:to>
      <xdr:col>46</xdr:col>
      <xdr:colOff>38100</xdr:colOff>
      <xdr:row>38</xdr:row>
      <xdr:rowOff>96393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87520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02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112141</xdr:rowOff>
    </xdr:from>
    <xdr:to>
      <xdr:col>41</xdr:col>
      <xdr:colOff>101600</xdr:colOff>
      <xdr:row>38</xdr:row>
      <xdr:rowOff>42290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4557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33418</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548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112522</xdr:rowOff>
    </xdr:from>
    <xdr:to>
      <xdr:col>36</xdr:col>
      <xdr:colOff>165100</xdr:colOff>
      <xdr:row>38</xdr:row>
      <xdr:rowOff>42672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45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33799</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548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53</xdr:row>
      <xdr:rowOff>168927</xdr:rowOff>
    </xdr:from>
    <xdr:ext cx="37702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226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51</xdr:row>
      <xdr:rowOff>130827</xdr:rowOff>
    </xdr:from>
    <xdr:ext cx="377026"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226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49</xdr:row>
      <xdr:rowOff>92727</xdr:rowOff>
    </xdr:from>
    <xdr:ext cx="377026"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226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15875</xdr:rowOff>
    </xdr:from>
    <xdr:to>
      <xdr:col>54</xdr:col>
      <xdr:colOff>189865</xdr:colOff>
      <xdr:row>59</xdr:row>
      <xdr:rowOff>44450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588375"/>
          <a:ext cx="127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134002</xdr:rowOff>
    </xdr:from>
    <xdr:ext cx="378565"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363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15875</xdr:rowOff>
    </xdr:from>
    <xdr:to>
      <xdr:col>55</xdr:col>
      <xdr:colOff>88900</xdr:colOff>
      <xdr:row>50</xdr:row>
      <xdr:rowOff>15875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588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44450</xdr:rowOff>
    </xdr:from>
    <xdr:to>
      <xdr:col>55</xdr:col>
      <xdr:colOff>0</xdr:colOff>
      <xdr:row>59</xdr:row>
      <xdr:rowOff>44450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37482</xdr:rowOff>
    </xdr:from>
    <xdr:ext cx="378565"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38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14605</xdr:rowOff>
    </xdr:from>
    <xdr:to>
      <xdr:col>55</xdr:col>
      <xdr:colOff>50800</xdr:colOff>
      <xdr:row>57</xdr:row>
      <xdr:rowOff>116205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44450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127000</xdr:rowOff>
    </xdr:from>
    <xdr:to>
      <xdr:col>50</xdr:col>
      <xdr:colOff>165100</xdr:colOff>
      <xdr:row>56</xdr:row>
      <xdr:rowOff>57150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5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54</xdr:row>
      <xdr:rowOff>73677</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50017" y="9331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44450</xdr:rowOff>
    </xdr:from>
    <xdr:to>
      <xdr:col>45</xdr:col>
      <xdr:colOff>177800</xdr:colOff>
      <xdr:row>59</xdr:row>
      <xdr:rowOff>44450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109855</xdr:rowOff>
    </xdr:from>
    <xdr:to>
      <xdr:col>46</xdr:col>
      <xdr:colOff>38100</xdr:colOff>
      <xdr:row>55</xdr:row>
      <xdr:rowOff>40005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36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53</xdr:row>
      <xdr:rowOff>56532</xdr:rowOff>
    </xdr:from>
    <xdr:ext cx="378565"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61017" y="914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44450</xdr:rowOff>
    </xdr:from>
    <xdr:to>
      <xdr:col>41</xdr:col>
      <xdr:colOff>50800</xdr:colOff>
      <xdr:row>59</xdr:row>
      <xdr:rowOff>44450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54610</xdr:rowOff>
    </xdr:from>
    <xdr:to>
      <xdr:col>41</xdr:col>
      <xdr:colOff>101600</xdr:colOff>
      <xdr:row>56</xdr:row>
      <xdr:rowOff>156210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55</xdr:row>
      <xdr:rowOff>1287</xdr:rowOff>
    </xdr:from>
    <xdr:ext cx="378565"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2017" y="9431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43180</xdr:rowOff>
    </xdr:from>
    <xdr:to>
      <xdr:col>36</xdr:col>
      <xdr:colOff>165100</xdr:colOff>
      <xdr:row>56</xdr:row>
      <xdr:rowOff>144780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54</xdr:row>
      <xdr:rowOff>161307</xdr:rowOff>
    </xdr:from>
    <xdr:ext cx="378565"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3017" y="9419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80027</xdr:rowOff>
    </xdr:from>
    <xdr:ext cx="249299"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86377</xdr:rowOff>
    </xdr:from>
    <xdr:ext cx="249299"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514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165100</xdr:rowOff>
    </xdr:from>
    <xdr:to>
      <xdr:col>46</xdr:col>
      <xdr:colOff>38100</xdr:colOff>
      <xdr:row>59</xdr:row>
      <xdr:rowOff>95250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86377</xdr:rowOff>
    </xdr:from>
    <xdr:ext cx="249299"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625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165100</xdr:rowOff>
    </xdr:from>
    <xdr:to>
      <xdr:col>41</xdr:col>
      <xdr:colOff>101600</xdr:colOff>
      <xdr:row>59</xdr:row>
      <xdr:rowOff>95250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86377</xdr:rowOff>
    </xdr:from>
    <xdr:ext cx="249299"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73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165100</xdr:rowOff>
    </xdr:from>
    <xdr:to>
      <xdr:col>36</xdr:col>
      <xdr:colOff>165100</xdr:colOff>
      <xdr:row>59</xdr:row>
      <xdr:rowOff>95250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86377</xdr:rowOff>
    </xdr:from>
    <xdr:ext cx="24929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84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138511</xdr:rowOff>
    </xdr:from>
    <xdr:to>
      <xdr:col>54</xdr:col>
      <xdr:colOff>189865</xdr:colOff>
      <xdr:row>78</xdr:row>
      <xdr:rowOff>42408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311461"/>
          <a:ext cx="1270" cy="110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46235</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1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42408</xdr:rowOff>
    </xdr:from>
    <xdr:to>
      <xdr:col>55</xdr:col>
      <xdr:colOff>88900</xdr:colOff>
      <xdr:row>78</xdr:row>
      <xdr:rowOff>42408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1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85188</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138511</xdr:rowOff>
    </xdr:from>
    <xdr:to>
      <xdr:col>55</xdr:col>
      <xdr:colOff>88900</xdr:colOff>
      <xdr:row>71</xdr:row>
      <xdr:rowOff>138511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31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164069</xdr:rowOff>
    </xdr:from>
    <xdr:to>
      <xdr:col>55</xdr:col>
      <xdr:colOff>0</xdr:colOff>
      <xdr:row>76</xdr:row>
      <xdr:rowOff>52146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022819"/>
          <a:ext cx="838200" cy="5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41130</xdr:rowOff>
    </xdr:from>
    <xdr:ext cx="469744"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71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62703</xdr:rowOff>
    </xdr:from>
    <xdr:to>
      <xdr:col>55</xdr:col>
      <xdr:colOff>50800</xdr:colOff>
      <xdr:row>76</xdr:row>
      <xdr:rowOff>164303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09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108016</xdr:rowOff>
    </xdr:from>
    <xdr:to>
      <xdr:col>50</xdr:col>
      <xdr:colOff>114300</xdr:colOff>
      <xdr:row>75</xdr:row>
      <xdr:rowOff>164069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966766"/>
          <a:ext cx="889000" cy="5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51501</xdr:rowOff>
    </xdr:from>
    <xdr:to>
      <xdr:col>50</xdr:col>
      <xdr:colOff>165100</xdr:colOff>
      <xdr:row>76</xdr:row>
      <xdr:rowOff>153101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144228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04428" y="1317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108016</xdr:rowOff>
    </xdr:from>
    <xdr:to>
      <xdr:col>45</xdr:col>
      <xdr:colOff>177800</xdr:colOff>
      <xdr:row>76</xdr:row>
      <xdr:rowOff>54386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966766"/>
          <a:ext cx="889000" cy="11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54702</xdr:rowOff>
    </xdr:from>
    <xdr:to>
      <xdr:col>46</xdr:col>
      <xdr:colOff>38100</xdr:colOff>
      <xdr:row>76</xdr:row>
      <xdr:rowOff>156302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147429</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54386</xdr:rowOff>
    </xdr:from>
    <xdr:to>
      <xdr:col>41</xdr:col>
      <xdr:colOff>50800</xdr:colOff>
      <xdr:row>76</xdr:row>
      <xdr:rowOff>60330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084586"/>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102524</xdr:rowOff>
    </xdr:from>
    <xdr:to>
      <xdr:col>41</xdr:col>
      <xdr:colOff>101600</xdr:colOff>
      <xdr:row>77</xdr:row>
      <xdr:rowOff>32674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23801</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118618</xdr:rowOff>
    </xdr:from>
    <xdr:to>
      <xdr:col>36</xdr:col>
      <xdr:colOff>165100</xdr:colOff>
      <xdr:row>77</xdr:row>
      <xdr:rowOff>48768</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39895</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1346</xdr:rowOff>
    </xdr:from>
    <xdr:to>
      <xdr:col>55</xdr:col>
      <xdr:colOff>50800</xdr:colOff>
      <xdr:row>76</xdr:row>
      <xdr:rowOff>102946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03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24223</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88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113269</xdr:rowOff>
    </xdr:from>
    <xdr:to>
      <xdr:col>50</xdr:col>
      <xdr:colOff>165100</xdr:colOff>
      <xdr:row>76</xdr:row>
      <xdr:rowOff>43419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97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59946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74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57216</xdr:rowOff>
    </xdr:from>
    <xdr:to>
      <xdr:col>46</xdr:col>
      <xdr:colOff>38100</xdr:colOff>
      <xdr:row>75</xdr:row>
      <xdr:rowOff>158815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9159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3893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69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3586</xdr:rowOff>
    </xdr:from>
    <xdr:to>
      <xdr:col>41</xdr:col>
      <xdr:colOff>101600</xdr:colOff>
      <xdr:row>76</xdr:row>
      <xdr:rowOff>105186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0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121714</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280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9530</xdr:rowOff>
    </xdr:from>
    <xdr:to>
      <xdr:col>36</xdr:col>
      <xdr:colOff>165100</xdr:colOff>
      <xdr:row>76</xdr:row>
      <xdr:rowOff>111130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03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127657</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281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102797</xdr:rowOff>
    </xdr:from>
    <xdr:to>
      <xdr:col>54</xdr:col>
      <xdr:colOff>189865</xdr:colOff>
      <xdr:row>98</xdr:row>
      <xdr:rowOff>19769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33297"/>
          <a:ext cx="1270" cy="128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23596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19769</xdr:rowOff>
    </xdr:from>
    <xdr:to>
      <xdr:col>55</xdr:col>
      <xdr:colOff>88900</xdr:colOff>
      <xdr:row>98</xdr:row>
      <xdr:rowOff>19769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2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49474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0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102797</xdr:rowOff>
    </xdr:from>
    <xdr:to>
      <xdr:col>55</xdr:col>
      <xdr:colOff>88900</xdr:colOff>
      <xdr:row>90</xdr:row>
      <xdr:rowOff>102797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3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41799</xdr:rowOff>
    </xdr:from>
    <xdr:to>
      <xdr:col>55</xdr:col>
      <xdr:colOff>0</xdr:colOff>
      <xdr:row>97</xdr:row>
      <xdr:rowOff>45791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672449"/>
          <a:ext cx="838200" cy="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11932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71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160505</xdr:rowOff>
    </xdr:from>
    <xdr:to>
      <xdr:col>55</xdr:col>
      <xdr:colOff>50800</xdr:colOff>
      <xdr:row>97</xdr:row>
      <xdr:rowOff>90655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45791</xdr:rowOff>
    </xdr:from>
    <xdr:to>
      <xdr:col>50</xdr:col>
      <xdr:colOff>114300</xdr:colOff>
      <xdr:row>97</xdr:row>
      <xdr:rowOff>127143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676441"/>
          <a:ext cx="889000" cy="8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164429</xdr:rowOff>
    </xdr:from>
    <xdr:to>
      <xdr:col>50</xdr:col>
      <xdr:colOff>165100</xdr:colOff>
      <xdr:row>97</xdr:row>
      <xdr:rowOff>94579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2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111106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39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127143</xdr:rowOff>
    </xdr:from>
    <xdr:to>
      <xdr:col>45</xdr:col>
      <xdr:colOff>177800</xdr:colOff>
      <xdr:row>97</xdr:row>
      <xdr:rowOff>138610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757793"/>
          <a:ext cx="889000" cy="1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39705</xdr:rowOff>
    </xdr:from>
    <xdr:to>
      <xdr:col>46</xdr:col>
      <xdr:colOff>38100</xdr:colOff>
      <xdr:row>97</xdr:row>
      <xdr:rowOff>141305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157832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4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54288</xdr:rowOff>
    </xdr:from>
    <xdr:to>
      <xdr:col>41</xdr:col>
      <xdr:colOff>50800</xdr:colOff>
      <xdr:row>97</xdr:row>
      <xdr:rowOff>138610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684938"/>
          <a:ext cx="889000" cy="8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57666</xdr:rowOff>
    </xdr:from>
    <xdr:to>
      <xdr:col>41</xdr:col>
      <xdr:colOff>101600</xdr:colOff>
      <xdr:row>97</xdr:row>
      <xdr:rowOff>159266</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4343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6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43013</xdr:rowOff>
    </xdr:from>
    <xdr:to>
      <xdr:col>36</xdr:col>
      <xdr:colOff>165100</xdr:colOff>
      <xdr:row>97</xdr:row>
      <xdr:rowOff>144613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135740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76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162449</xdr:rowOff>
    </xdr:from>
    <xdr:to>
      <xdr:col>55</xdr:col>
      <xdr:colOff>50800</xdr:colOff>
      <xdr:row>97</xdr:row>
      <xdr:rowOff>92599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2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140876</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0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166441</xdr:rowOff>
    </xdr:from>
    <xdr:to>
      <xdr:col>50</xdr:col>
      <xdr:colOff>165100</xdr:colOff>
      <xdr:row>97</xdr:row>
      <xdr:rowOff>96591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2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87718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71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76343</xdr:rowOff>
    </xdr:from>
    <xdr:to>
      <xdr:col>46</xdr:col>
      <xdr:colOff>38100</xdr:colOff>
      <xdr:row>98</xdr:row>
      <xdr:rowOff>6493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0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169070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79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87810</xdr:rowOff>
    </xdr:from>
    <xdr:to>
      <xdr:col>41</xdr:col>
      <xdr:colOff>101600</xdr:colOff>
      <xdr:row>98</xdr:row>
      <xdr:rowOff>17960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9087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81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3488</xdr:rowOff>
    </xdr:from>
    <xdr:to>
      <xdr:col>36</xdr:col>
      <xdr:colOff>165100</xdr:colOff>
      <xdr:row>97</xdr:row>
      <xdr:rowOff>105088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3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121615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40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56032</xdr:rowOff>
    </xdr:from>
    <xdr:to>
      <xdr:col>85</xdr:col>
      <xdr:colOff>126364</xdr:colOff>
      <xdr:row>38</xdr:row>
      <xdr:rowOff>168580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70982"/>
          <a:ext cx="1269" cy="131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957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168580</xdr:rowOff>
    </xdr:from>
    <xdr:to>
      <xdr:col>86</xdr:col>
      <xdr:colOff>25400</xdr:colOff>
      <xdr:row>38</xdr:row>
      <xdr:rowOff>168580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2709</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4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56032</xdr:rowOff>
    </xdr:from>
    <xdr:to>
      <xdr:col>86</xdr:col>
      <xdr:colOff>25400</xdr:colOff>
      <xdr:row>31</xdr:row>
      <xdr:rowOff>56032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7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78663</xdr:rowOff>
    </xdr:from>
    <xdr:to>
      <xdr:col>85</xdr:col>
      <xdr:colOff>127000</xdr:colOff>
      <xdr:row>38</xdr:row>
      <xdr:rowOff>99314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593763"/>
          <a:ext cx="838200" cy="2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151706</xdr:rowOff>
    </xdr:from>
    <xdr:ext cx="469744"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323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128829</xdr:rowOff>
    </xdr:from>
    <xdr:to>
      <xdr:col>85</xdr:col>
      <xdr:colOff>177800</xdr:colOff>
      <xdr:row>38</xdr:row>
      <xdr:rowOff>58979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99314</xdr:rowOff>
    </xdr:from>
    <xdr:to>
      <xdr:col>81</xdr:col>
      <xdr:colOff>50800</xdr:colOff>
      <xdr:row>38</xdr:row>
      <xdr:rowOff>150025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614414"/>
          <a:ext cx="889000" cy="5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17958</xdr:rowOff>
    </xdr:from>
    <xdr:to>
      <xdr:col>81</xdr:col>
      <xdr:colOff>101600</xdr:colOff>
      <xdr:row>38</xdr:row>
      <xdr:rowOff>119558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53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136085</xdr:rowOff>
    </xdr:from>
    <xdr:ext cx="469744"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46428" y="630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145567</xdr:rowOff>
    </xdr:from>
    <xdr:to>
      <xdr:col>76</xdr:col>
      <xdr:colOff>114300</xdr:colOff>
      <xdr:row>38</xdr:row>
      <xdr:rowOff>150025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660667"/>
          <a:ext cx="8890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20777</xdr:rowOff>
    </xdr:from>
    <xdr:to>
      <xdr:col>76</xdr:col>
      <xdr:colOff>165100</xdr:colOff>
      <xdr:row>38</xdr:row>
      <xdr:rowOff>122377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138904</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57428" y="631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129756</xdr:rowOff>
    </xdr:from>
    <xdr:to>
      <xdr:col>71</xdr:col>
      <xdr:colOff>177800</xdr:colOff>
      <xdr:row>38</xdr:row>
      <xdr:rowOff>145567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644856"/>
          <a:ext cx="889000" cy="1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47676</xdr:rowOff>
    </xdr:from>
    <xdr:to>
      <xdr:col>72</xdr:col>
      <xdr:colOff>38100</xdr:colOff>
      <xdr:row>38</xdr:row>
      <xdr:rowOff>149276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165803</xdr:rowOff>
    </xdr:from>
    <xdr:ext cx="469744"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68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32398</xdr:rowOff>
    </xdr:from>
    <xdr:to>
      <xdr:col>67</xdr:col>
      <xdr:colOff>101600</xdr:colOff>
      <xdr:row>38</xdr:row>
      <xdr:rowOff>133998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5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150525</xdr:rowOff>
    </xdr:from>
    <xdr:ext cx="469744"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79428" y="632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27863</xdr:rowOff>
    </xdr:from>
    <xdr:to>
      <xdr:col>85</xdr:col>
      <xdr:colOff>177800</xdr:colOff>
      <xdr:row>38</xdr:row>
      <xdr:rowOff>129463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54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114241</xdr:rowOff>
    </xdr:from>
    <xdr:ext cx="469744"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5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48514</xdr:rowOff>
    </xdr:from>
    <xdr:to>
      <xdr:col>81</xdr:col>
      <xdr:colOff>101600</xdr:colOff>
      <xdr:row>38</xdr:row>
      <xdr:rowOff>150114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56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141241</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46428" y="665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99225</xdr:rowOff>
    </xdr:from>
    <xdr:to>
      <xdr:col>76</xdr:col>
      <xdr:colOff>165100</xdr:colOff>
      <xdr:row>39</xdr:row>
      <xdr:rowOff>29375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61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20502</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57428" y="670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94767</xdr:rowOff>
    </xdr:from>
    <xdr:to>
      <xdr:col>72</xdr:col>
      <xdr:colOff>38100</xdr:colOff>
      <xdr:row>39</xdr:row>
      <xdr:rowOff>24917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60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16044</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68428" y="670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78956</xdr:rowOff>
    </xdr:from>
    <xdr:to>
      <xdr:col>67</xdr:col>
      <xdr:colOff>101600</xdr:colOff>
      <xdr:row>39</xdr:row>
      <xdr:rowOff>9106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59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233</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79428" y="6686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7852</xdr:rowOff>
    </xdr:from>
    <xdr:to>
      <xdr:col>85</xdr:col>
      <xdr:colOff>126364</xdr:colOff>
      <xdr:row>58</xdr:row>
      <xdr:rowOff>48380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51802"/>
          <a:ext cx="1269" cy="1240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52207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9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48380</xdr:rowOff>
    </xdr:from>
    <xdr:to>
      <xdr:col>86</xdr:col>
      <xdr:colOff>25400</xdr:colOff>
      <xdr:row>58</xdr:row>
      <xdr:rowOff>48380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9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125979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2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164,362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7852</xdr:rowOff>
    </xdr:from>
    <xdr:to>
      <xdr:col>86</xdr:col>
      <xdr:colOff>25400</xdr:colOff>
      <xdr:row>51</xdr:row>
      <xdr:rowOff>7852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51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75485</xdr:rowOff>
    </xdr:from>
    <xdr:to>
      <xdr:col>85</xdr:col>
      <xdr:colOff>127000</xdr:colOff>
      <xdr:row>58</xdr:row>
      <xdr:rowOff>40945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48135"/>
          <a:ext cx="838200" cy="13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97158</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26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74281</xdr:rowOff>
    </xdr:from>
    <xdr:to>
      <xdr:col>85</xdr:col>
      <xdr:colOff>177800</xdr:colOff>
      <xdr:row>57</xdr:row>
      <xdr:rowOff>4431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7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11172</xdr:rowOff>
    </xdr:from>
    <xdr:to>
      <xdr:col>81</xdr:col>
      <xdr:colOff>50800</xdr:colOff>
      <xdr:row>58</xdr:row>
      <xdr:rowOff>40945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955272"/>
          <a:ext cx="889000" cy="2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134239</xdr:rowOff>
    </xdr:from>
    <xdr:to>
      <xdr:col>81</xdr:col>
      <xdr:colOff>101600</xdr:colOff>
      <xdr:row>57</xdr:row>
      <xdr:rowOff>64389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80916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11172</xdr:rowOff>
    </xdr:from>
    <xdr:to>
      <xdr:col>76</xdr:col>
      <xdr:colOff>114300</xdr:colOff>
      <xdr:row>58</xdr:row>
      <xdr:rowOff>53332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955272"/>
          <a:ext cx="889000" cy="4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151330</xdr:rowOff>
    </xdr:from>
    <xdr:to>
      <xdr:col>76</xdr:col>
      <xdr:colOff>165100</xdr:colOff>
      <xdr:row>57</xdr:row>
      <xdr:rowOff>81480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98007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2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53332</xdr:rowOff>
    </xdr:from>
    <xdr:to>
      <xdr:col>71</xdr:col>
      <xdr:colOff>177800</xdr:colOff>
      <xdr:row>58</xdr:row>
      <xdr:rowOff>75453</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997432"/>
          <a:ext cx="889000" cy="2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4917</xdr:rowOff>
    </xdr:from>
    <xdr:to>
      <xdr:col>72</xdr:col>
      <xdr:colOff>38100</xdr:colOff>
      <xdr:row>57</xdr:row>
      <xdr:rowOff>106517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123044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55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83109</xdr:rowOff>
    </xdr:from>
    <xdr:to>
      <xdr:col>67</xdr:col>
      <xdr:colOff>101600</xdr:colOff>
      <xdr:row>58</xdr:row>
      <xdr:rowOff>13259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29786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24685</xdr:rowOff>
    </xdr:from>
    <xdr:to>
      <xdr:col>85</xdr:col>
      <xdr:colOff>177800</xdr:colOff>
      <xdr:row>57</xdr:row>
      <xdr:rowOff>126285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9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3112</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7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161595</xdr:rowOff>
    </xdr:from>
    <xdr:to>
      <xdr:col>81</xdr:col>
      <xdr:colOff>101600</xdr:colOff>
      <xdr:row>58</xdr:row>
      <xdr:rowOff>91745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93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82872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1002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131822</xdr:rowOff>
    </xdr:from>
    <xdr:to>
      <xdr:col>76</xdr:col>
      <xdr:colOff>165100</xdr:colOff>
      <xdr:row>58</xdr:row>
      <xdr:rowOff>61972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0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53099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9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2532</xdr:rowOff>
    </xdr:from>
    <xdr:to>
      <xdr:col>72</xdr:col>
      <xdr:colOff>38100</xdr:colOff>
      <xdr:row>58</xdr:row>
      <xdr:rowOff>104132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94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95259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100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24653</xdr:rowOff>
    </xdr:from>
    <xdr:to>
      <xdr:col>67</xdr:col>
      <xdr:colOff>101600</xdr:colOff>
      <xdr:row>58</xdr:row>
      <xdr:rowOff>126253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96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117380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06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79</xdr:row>
      <xdr:rowOff>98879</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317595" y="13643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140806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140806</xdr:rowOff>
    </xdr:from>
    <xdr:ext cx="249299"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3342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26506</xdr:rowOff>
    </xdr:from>
    <xdr:ext cx="249299"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571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48079</xdr:rowOff>
    </xdr:from>
    <xdr:to>
      <xdr:col>81</xdr:col>
      <xdr:colOff>101600</xdr:colOff>
      <xdr:row>79</xdr:row>
      <xdr:rowOff>149679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48079</xdr:rowOff>
    </xdr:from>
    <xdr:to>
      <xdr:col>76</xdr:col>
      <xdr:colOff>165100</xdr:colOff>
      <xdr:row>79</xdr:row>
      <xdr:rowOff>149679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151130</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2152630"/>
          <a:ext cx="889000" cy="149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23586</xdr:rowOff>
    </xdr:from>
    <xdr:to>
      <xdr:col>72</xdr:col>
      <xdr:colOff>38100</xdr:colOff>
      <xdr:row>79</xdr:row>
      <xdr:rowOff>125186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6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77</xdr:row>
      <xdr:rowOff>141713</xdr:rowOff>
    </xdr:from>
    <xdr:ext cx="313932"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46333" y="133433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113393</xdr:rowOff>
    </xdr:from>
    <xdr:to>
      <xdr:col>67</xdr:col>
      <xdr:colOff>101600</xdr:colOff>
      <xdr:row>79</xdr:row>
      <xdr:rowOff>43543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4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34670</xdr:rowOff>
    </xdr:from>
    <xdr:ext cx="313932"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57333" y="135792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83656</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456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166206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166206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100330</xdr:rowOff>
    </xdr:from>
    <xdr:to>
      <xdr:col>67</xdr:col>
      <xdr:colOff>101600</xdr:colOff>
      <xdr:row>71</xdr:row>
      <xdr:rowOff>30480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210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69</xdr:row>
      <xdr:rowOff>47007</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25017" y="11877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87807</xdr:rowOff>
    </xdr:from>
    <xdr:to>
      <xdr:col>85</xdr:col>
      <xdr:colOff>126364</xdr:colOff>
      <xdr:row>99</xdr:row>
      <xdr:rowOff>44298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18307"/>
          <a:ext cx="1269" cy="149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48125</xdr:rowOff>
    </xdr:from>
    <xdr:ext cx="249299"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21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44298</xdr:rowOff>
    </xdr:from>
    <xdr:to>
      <xdr:col>86</xdr:col>
      <xdr:colOff>25400</xdr:colOff>
      <xdr:row>99</xdr:row>
      <xdr:rowOff>44298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34484</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2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87807</xdr:rowOff>
    </xdr:from>
    <xdr:to>
      <xdr:col>86</xdr:col>
      <xdr:colOff>25400</xdr:colOff>
      <xdr:row>90</xdr:row>
      <xdr:rowOff>87807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1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164846</xdr:rowOff>
    </xdr:from>
    <xdr:to>
      <xdr:col>85</xdr:col>
      <xdr:colOff>127000</xdr:colOff>
      <xdr:row>94</xdr:row>
      <xdr:rowOff>156159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109696"/>
          <a:ext cx="838200" cy="16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42105</xdr:rowOff>
    </xdr:from>
    <xdr:ext cx="469744"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01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63678</xdr:rowOff>
    </xdr:from>
    <xdr:to>
      <xdr:col>85</xdr:col>
      <xdr:colOff>177800</xdr:colOff>
      <xdr:row>96</xdr:row>
      <xdr:rowOff>165278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52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164846</xdr:rowOff>
    </xdr:from>
    <xdr:to>
      <xdr:col>81</xdr:col>
      <xdr:colOff>50800</xdr:colOff>
      <xdr:row>94</xdr:row>
      <xdr:rowOff>125907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109696"/>
          <a:ext cx="889000" cy="132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35789</xdr:rowOff>
    </xdr:from>
    <xdr:to>
      <xdr:col>81</xdr:col>
      <xdr:colOff>101600</xdr:colOff>
      <xdr:row>96</xdr:row>
      <xdr:rowOff>137389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128516</xdr:rowOff>
    </xdr:from>
    <xdr:ext cx="469744"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46428" y="1658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77293</xdr:rowOff>
    </xdr:from>
    <xdr:to>
      <xdr:col>76</xdr:col>
      <xdr:colOff>114300</xdr:colOff>
      <xdr:row>94</xdr:row>
      <xdr:rowOff>125907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193593"/>
          <a:ext cx="889000" cy="4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85928</xdr:rowOff>
    </xdr:from>
    <xdr:to>
      <xdr:col>76</xdr:col>
      <xdr:colOff>165100</xdr:colOff>
      <xdr:row>97</xdr:row>
      <xdr:rowOff>16078</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7205</xdr:rowOff>
    </xdr:from>
    <xdr:ext cx="469744"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57428" y="1663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77293</xdr:rowOff>
    </xdr:from>
    <xdr:to>
      <xdr:col>71</xdr:col>
      <xdr:colOff>177800</xdr:colOff>
      <xdr:row>94</xdr:row>
      <xdr:rowOff>128651</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193593"/>
          <a:ext cx="889000" cy="5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12700</xdr:rowOff>
    </xdr:from>
    <xdr:to>
      <xdr:col>72</xdr:col>
      <xdr:colOff>38100</xdr:colOff>
      <xdr:row>96</xdr:row>
      <xdr:rowOff>114300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105427</xdr:rowOff>
    </xdr:from>
    <xdr:ext cx="469744"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68428" y="1656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43256</xdr:rowOff>
    </xdr:from>
    <xdr:to>
      <xdr:col>67</xdr:col>
      <xdr:colOff>101600</xdr:colOff>
      <xdr:row>96</xdr:row>
      <xdr:rowOff>144856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135983</xdr:rowOff>
    </xdr:from>
    <xdr:ext cx="469744"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79428" y="1659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105359</xdr:rowOff>
    </xdr:from>
    <xdr:to>
      <xdr:col>85</xdr:col>
      <xdr:colOff>177800</xdr:colOff>
      <xdr:row>95</xdr:row>
      <xdr:rowOff>35509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22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128236</xdr:rowOff>
    </xdr:from>
    <xdr:ext cx="469744"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073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114046</xdr:rowOff>
    </xdr:from>
    <xdr:to>
      <xdr:col>81</xdr:col>
      <xdr:colOff>101600</xdr:colOff>
      <xdr:row>94</xdr:row>
      <xdr:rowOff>44196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05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60723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583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75107</xdr:rowOff>
    </xdr:from>
    <xdr:to>
      <xdr:col>76</xdr:col>
      <xdr:colOff>165100</xdr:colOff>
      <xdr:row>95</xdr:row>
      <xdr:rowOff>5257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19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21784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596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26493</xdr:rowOff>
    </xdr:from>
    <xdr:to>
      <xdr:col>72</xdr:col>
      <xdr:colOff>38100</xdr:colOff>
      <xdr:row>94</xdr:row>
      <xdr:rowOff>128093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14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144620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591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77851</xdr:rowOff>
    </xdr:from>
    <xdr:to>
      <xdr:col>67</xdr:col>
      <xdr:colOff>101600</xdr:colOff>
      <xdr:row>95</xdr:row>
      <xdr:rowOff>8001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1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24528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596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151130</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808980"/>
          <a:ext cx="1269" cy="8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97807</xdr:rowOff>
    </xdr:from>
    <xdr:ext cx="313932"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58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151130</xdr:rowOff>
    </xdr:from>
    <xdr:to>
      <xdr:col>116</xdr:col>
      <xdr:colOff>152400</xdr:colOff>
      <xdr:row>33</xdr:row>
      <xdr:rowOff>151130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80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249299"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097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8890</xdr:rowOff>
    </xdr:from>
    <xdr:to>
      <xdr:col>112</xdr:col>
      <xdr:colOff>38100</xdr:colOff>
      <xdr:row>37</xdr:row>
      <xdr:rowOff>110490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127017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127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134620</xdr:rowOff>
    </xdr:from>
    <xdr:to>
      <xdr:col>107</xdr:col>
      <xdr:colOff>101600</xdr:colOff>
      <xdr:row>33</xdr:row>
      <xdr:rowOff>64770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562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81297</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5396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88900</xdr:rowOff>
    </xdr:from>
    <xdr:to>
      <xdr:col>102</xdr:col>
      <xdr:colOff>165100</xdr:colOff>
      <xdr:row>31</xdr:row>
      <xdr:rowOff>19050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35577</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88333" y="500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257,658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類似団体と比較して高い状態が続いている。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これは、扶助費が多く占めていることによる。性質別歳出決算の扶助費の分析内容と同様に、保育需要の増等により、今後も増加していくことが見込まれる。</a:t>
          </a:r>
          <a:endParaRPr kumimoji="0"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9,784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円となっており、類似団体と比較して高い状態が続いている。学校施設の改築などに起債する計画であるが、その際は、財政基盤の確立に配慮した起債となるよう努め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東京都墨田区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財政調整基金残高は、物価高騰等総合緊急対策経費等への取崩しを行った一方、積み増しを行った結果、標準財政規模比は前年度同等となっている。</a:t>
          </a:r>
        </a:p>
        <a:p>
          <a:r>
            <a:rPr kumimoji="1" lang="ja-JP" altLang="en-US" sz="1300">
              <a:latin typeface="ＭＳ Ｐゴシック" panose="020B0600070205080204" pitchFamily="50" charset="-128"/>
              <a:ea typeface="ＭＳ Ｐゴシック" panose="020B0600070205080204" pitchFamily="50" charset="-128"/>
            </a:rPr>
            <a:t> 　実質収支額は、行財政改革を着実に進めていることから黒字を確保している。</a:t>
          </a:r>
        </a:p>
        <a:p>
          <a:r>
            <a:rPr kumimoji="1" lang="ja-JP" altLang="en-US" sz="1300">
              <a:latin typeface="ＭＳ Ｐゴシック" panose="020B0600070205080204" pitchFamily="50" charset="-128"/>
              <a:ea typeface="ＭＳ Ｐゴシック" panose="020B0600070205080204" pitchFamily="50" charset="-128"/>
            </a:rPr>
            <a:t>　 実質単年度収支は、昨年度と同様に基金繰入額が増加したため、赤字となった。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東京都墨田区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一般会計の実質収支については、物価高騰等総合緊急対策経費等により歳出が増加したが、財政調整交付金や地方特例交付金の増等により歳入も増加したため、黒字額が増加となった。</a:t>
          </a:r>
        </a:p>
        <a:p>
          <a:r>
            <a:rPr kumimoji="1" lang="ja-JP" altLang="en-US" sz="1300">
              <a:latin typeface="ＭＳ Ｐゴシック" panose="020B0600070205080204" pitchFamily="50" charset="-128"/>
              <a:ea typeface="ＭＳ Ｐゴシック" panose="020B0600070205080204" pitchFamily="50" charset="-128"/>
            </a:rPr>
            <a:t>　 国民健康保険特別会計については、歳入・歳出ともに減となったが、予算額を上回る保険料収入があったことなどにより、黒字額は微増となった。</a:t>
          </a:r>
        </a:p>
        <a:p>
          <a:r>
            <a:rPr kumimoji="1" lang="ja-JP" altLang="en-US" sz="1300">
              <a:latin typeface="ＭＳ Ｐゴシック" panose="020B0600070205080204" pitchFamily="50" charset="-128"/>
              <a:ea typeface="ＭＳ Ｐゴシック" panose="020B0600070205080204" pitchFamily="50" charset="-128"/>
            </a:rPr>
            <a:t>　 介護保険特別会計については、歳入・歳出ともに増となったが、国民健康保険特別会計同様、予算額を上回る保険料収入があったことなどにより、黒字額は増加した。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後期高齢者医療特別会計については、歳入・歳出ともに増となったが、広域連合納付金が事業計画値と近似値で執行されたことに伴い、黒字額が減少した。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 zeroHeight="1" x14ac:dyDescent="0.2"/>
  <cols>
    <col min="1" max="11" width="2.08984375" style="162" customWidth="1"/>
    <col min="12" max="12" width="2.179687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152736940</v>
      </c>
      <c r="BO4" s="436"/>
      <c r="BP4" s="436"/>
      <c r="BQ4" s="436"/>
      <c r="BR4" s="436"/>
      <c r="BS4" s="436"/>
      <c r="BT4" s="436"/>
      <c r="BU4" s="437"/>
      <c r="BV4" s="435">
        <v>147775538</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v>
      </c>
      <c r="CU4" s="576"/>
      <c r="CV4" s="576"/>
      <c r="CW4" s="576"/>
      <c r="CX4" s="576"/>
      <c r="CY4" s="576"/>
      <c r="CZ4" s="576"/>
      <c r="DA4" s="577"/>
      <c r="DB4" s="575">
        <v>6.9</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146464279</v>
      </c>
      <c r="BO5" s="407"/>
      <c r="BP5" s="407"/>
      <c r="BQ5" s="407"/>
      <c r="BR5" s="407"/>
      <c r="BS5" s="407"/>
      <c r="BT5" s="407"/>
      <c r="BU5" s="408"/>
      <c r="BV5" s="406">
        <v>141886416</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78.5</v>
      </c>
      <c r="CU5" s="404"/>
      <c r="CV5" s="404"/>
      <c r="CW5" s="404"/>
      <c r="CX5" s="404"/>
      <c r="CY5" s="404"/>
      <c r="CZ5" s="404"/>
      <c r="DA5" s="405"/>
      <c r="DB5" s="403">
        <v>78.900000000000006</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98</v>
      </c>
      <c r="AV6" s="465"/>
      <c r="AW6" s="465"/>
      <c r="AX6" s="465"/>
      <c r="AY6" s="420" t="s">
        <v>99</v>
      </c>
      <c r="AZ6" s="421"/>
      <c r="BA6" s="421"/>
      <c r="BB6" s="421"/>
      <c r="BC6" s="421"/>
      <c r="BD6" s="421"/>
      <c r="BE6" s="421"/>
      <c r="BF6" s="421"/>
      <c r="BG6" s="421"/>
      <c r="BH6" s="421"/>
      <c r="BI6" s="421"/>
      <c r="BJ6" s="421"/>
      <c r="BK6" s="421"/>
      <c r="BL6" s="421"/>
      <c r="BM6" s="422"/>
      <c r="BN6" s="406">
        <v>6272661</v>
      </c>
      <c r="BO6" s="407"/>
      <c r="BP6" s="407"/>
      <c r="BQ6" s="407"/>
      <c r="BR6" s="407"/>
      <c r="BS6" s="407"/>
      <c r="BT6" s="407"/>
      <c r="BU6" s="408"/>
      <c r="BV6" s="406">
        <v>5889122</v>
      </c>
      <c r="BW6" s="407"/>
      <c r="BX6" s="407"/>
      <c r="BY6" s="407"/>
      <c r="BZ6" s="407"/>
      <c r="CA6" s="407"/>
      <c r="CB6" s="407"/>
      <c r="CC6" s="408"/>
      <c r="CD6" s="446" t="s">
        <v>100</v>
      </c>
      <c r="CE6" s="366"/>
      <c r="CF6" s="366"/>
      <c r="CG6" s="366"/>
      <c r="CH6" s="366"/>
      <c r="CI6" s="366"/>
      <c r="CJ6" s="366"/>
      <c r="CK6" s="366"/>
      <c r="CL6" s="366"/>
      <c r="CM6" s="366"/>
      <c r="CN6" s="366"/>
      <c r="CO6" s="366"/>
      <c r="CP6" s="366"/>
      <c r="CQ6" s="366"/>
      <c r="CR6" s="366"/>
      <c r="CS6" s="447"/>
      <c r="CT6" s="549">
        <v>78.5</v>
      </c>
      <c r="CU6" s="550"/>
      <c r="CV6" s="550"/>
      <c r="CW6" s="550"/>
      <c r="CX6" s="550"/>
      <c r="CY6" s="550"/>
      <c r="CZ6" s="550"/>
      <c r="DA6" s="551"/>
      <c r="DB6" s="549">
        <v>78.900000000000006</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101</v>
      </c>
      <c r="AN7" s="363"/>
      <c r="AO7" s="363"/>
      <c r="AP7" s="363"/>
      <c r="AQ7" s="363"/>
      <c r="AR7" s="363"/>
      <c r="AS7" s="363"/>
      <c r="AT7" s="364"/>
      <c r="AU7" s="464" t="s">
        <v>98</v>
      </c>
      <c r="AV7" s="465"/>
      <c r="AW7" s="465"/>
      <c r="AX7" s="465"/>
      <c r="AY7" s="420" t="s">
        <v>102</v>
      </c>
      <c r="AZ7" s="421"/>
      <c r="BA7" s="421"/>
      <c r="BB7" s="421"/>
      <c r="BC7" s="421"/>
      <c r="BD7" s="421"/>
      <c r="BE7" s="421"/>
      <c r="BF7" s="421"/>
      <c r="BG7" s="421"/>
      <c r="BH7" s="421"/>
      <c r="BI7" s="421"/>
      <c r="BJ7" s="421"/>
      <c r="BK7" s="421"/>
      <c r="BL7" s="421"/>
      <c r="BM7" s="422"/>
      <c r="BN7" s="406">
        <v>361954</v>
      </c>
      <c r="BO7" s="407"/>
      <c r="BP7" s="407"/>
      <c r="BQ7" s="407"/>
      <c r="BR7" s="407"/>
      <c r="BS7" s="407"/>
      <c r="BT7" s="407"/>
      <c r="BU7" s="408"/>
      <c r="BV7" s="406">
        <v>352081</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84532574</v>
      </c>
      <c r="CU7" s="407"/>
      <c r="CV7" s="407"/>
      <c r="CW7" s="407"/>
      <c r="CX7" s="407"/>
      <c r="CY7" s="407"/>
      <c r="CZ7" s="407"/>
      <c r="DA7" s="408"/>
      <c r="DB7" s="406">
        <v>80359289</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5910707</v>
      </c>
      <c r="BO8" s="407"/>
      <c r="BP8" s="407"/>
      <c r="BQ8" s="407"/>
      <c r="BR8" s="407"/>
      <c r="BS8" s="407"/>
      <c r="BT8" s="407"/>
      <c r="BU8" s="408"/>
      <c r="BV8" s="406">
        <v>5537041</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0.42</v>
      </c>
      <c r="CU8" s="510"/>
      <c r="CV8" s="510"/>
      <c r="CW8" s="510"/>
      <c r="CX8" s="510"/>
      <c r="CY8" s="510"/>
      <c r="CZ8" s="510"/>
      <c r="DA8" s="511"/>
      <c r="DB8" s="509">
        <v>0.42</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272085</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373666</v>
      </c>
      <c r="BO9" s="407"/>
      <c r="BP9" s="407"/>
      <c r="BQ9" s="407"/>
      <c r="BR9" s="407"/>
      <c r="BS9" s="407"/>
      <c r="BT9" s="407"/>
      <c r="BU9" s="408"/>
      <c r="BV9" s="406">
        <v>-272736</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2.7</v>
      </c>
      <c r="CU9" s="404"/>
      <c r="CV9" s="404"/>
      <c r="CW9" s="404"/>
      <c r="CX9" s="404"/>
      <c r="CY9" s="404"/>
      <c r="CZ9" s="404"/>
      <c r="DA9" s="405"/>
      <c r="DB9" s="403">
        <v>3.3</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256274</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1616258</v>
      </c>
      <c r="BO10" s="407"/>
      <c r="BP10" s="407"/>
      <c r="BQ10" s="407"/>
      <c r="BR10" s="407"/>
      <c r="BS10" s="407"/>
      <c r="BT10" s="407"/>
      <c r="BU10" s="408"/>
      <c r="BV10" s="406">
        <v>1160136</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287302</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3591225</v>
      </c>
      <c r="BO12" s="407"/>
      <c r="BP12" s="407"/>
      <c r="BQ12" s="407"/>
      <c r="BR12" s="407"/>
      <c r="BS12" s="407"/>
      <c r="BT12" s="407"/>
      <c r="BU12" s="408"/>
      <c r="BV12" s="406">
        <v>3730660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270322</v>
      </c>
      <c r="S13" s="494"/>
      <c r="T13" s="494"/>
      <c r="U13" s="494"/>
      <c r="V13" s="495"/>
      <c r="W13" s="496" t="s">
        <v>131</v>
      </c>
      <c r="X13" s="392"/>
      <c r="Y13" s="392"/>
      <c r="Z13" s="392"/>
      <c r="AA13" s="392"/>
      <c r="AB13" s="393"/>
      <c r="AC13" s="359">
        <v>106</v>
      </c>
      <c r="AD13" s="360"/>
      <c r="AE13" s="360"/>
      <c r="AF13" s="360"/>
      <c r="AG13" s="361"/>
      <c r="AH13" s="359">
        <v>92</v>
      </c>
      <c r="AI13" s="360"/>
      <c r="AJ13" s="360"/>
      <c r="AK13" s="360"/>
      <c r="AL13" s="419"/>
      <c r="AM13" s="463" t="s">
        <v>132</v>
      </c>
      <c r="AN13" s="363"/>
      <c r="AO13" s="363"/>
      <c r="AP13" s="363"/>
      <c r="AQ13" s="363"/>
      <c r="AR13" s="363"/>
      <c r="AS13" s="363"/>
      <c r="AT13" s="364"/>
      <c r="AU13" s="464" t="s">
        <v>98</v>
      </c>
      <c r="AV13" s="465"/>
      <c r="AW13" s="465"/>
      <c r="AX13" s="465"/>
      <c r="AY13" s="420" t="s">
        <v>133</v>
      </c>
      <c r="AZ13" s="421"/>
      <c r="BA13" s="421"/>
      <c r="BB13" s="421"/>
      <c r="BC13" s="421"/>
      <c r="BD13" s="421"/>
      <c r="BE13" s="421"/>
      <c r="BF13" s="421"/>
      <c r="BG13" s="421"/>
      <c r="BH13" s="421"/>
      <c r="BI13" s="421"/>
      <c r="BJ13" s="421"/>
      <c r="BK13" s="421"/>
      <c r="BL13" s="421"/>
      <c r="BM13" s="422"/>
      <c r="BN13" s="406">
        <v>-1601301</v>
      </c>
      <c r="BO13" s="407"/>
      <c r="BP13" s="407"/>
      <c r="BQ13" s="407"/>
      <c r="BR13" s="407"/>
      <c r="BS13" s="407"/>
      <c r="BT13" s="407"/>
      <c r="BU13" s="408"/>
      <c r="BV13" s="406">
        <v>-2843260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0</v>
      </c>
      <c r="CU13" s="404"/>
      <c r="CV13" s="404"/>
      <c r="CW13" s="404"/>
      <c r="CX13" s="404"/>
      <c r="CY13" s="404"/>
      <c r="CZ13" s="404"/>
      <c r="DA13" s="405"/>
      <c r="DB13" s="403">
        <v>-0.6</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284555</v>
      </c>
      <c r="S14" s="494"/>
      <c r="T14" s="494"/>
      <c r="U14" s="494"/>
      <c r="V14" s="495"/>
      <c r="W14" s="497"/>
      <c r="X14" s="395"/>
      <c r="Y14" s="395"/>
      <c r="Z14" s="395"/>
      <c r="AA14" s="395"/>
      <c r="AB14" s="396"/>
      <c r="AC14" s="486">
        <v>0.1</v>
      </c>
      <c r="AD14" s="487"/>
      <c r="AE14" s="487"/>
      <c r="AF14" s="487"/>
      <c r="AG14" s="488"/>
      <c r="AH14" s="486">
        <v>0.1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268892</v>
      </c>
      <c r="S15" s="494"/>
      <c r="T15" s="494"/>
      <c r="U15" s="494"/>
      <c r="V15" s="495"/>
      <c r="W15" s="496" t="s">
        <v>137</v>
      </c>
      <c r="X15" s="392"/>
      <c r="Y15" s="392"/>
      <c r="Z15" s="392"/>
      <c r="AA15" s="392"/>
      <c r="AB15" s="393"/>
      <c r="AC15" s="359">
        <v>22936</v>
      </c>
      <c r="AD15" s="360"/>
      <c r="AE15" s="360"/>
      <c r="AF15" s="360"/>
      <c r="AG15" s="361"/>
      <c r="AH15" s="359">
        <v>23548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34000817</v>
      </c>
      <c r="BO15" s="436"/>
      <c r="BP15" s="436"/>
      <c r="BQ15" s="436"/>
      <c r="BR15" s="436"/>
      <c r="BS15" s="436"/>
      <c r="BT15" s="436"/>
      <c r="BU15" s="437"/>
      <c r="BV15" s="435">
        <v>32368525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18.399999999999999</v>
      </c>
      <c r="AD16" s="487"/>
      <c r="AE16" s="487"/>
      <c r="AF16" s="487"/>
      <c r="AG16" s="488"/>
      <c r="AH16" s="486">
        <v>21.8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79769426</v>
      </c>
      <c r="BO16" s="407"/>
      <c r="BP16" s="407"/>
      <c r="BQ16" s="407"/>
      <c r="BR16" s="407"/>
      <c r="BS16" s="407"/>
      <c r="BT16" s="407"/>
      <c r="BU16" s="408"/>
      <c r="BV16" s="406">
        <v>75917052</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101691</v>
      </c>
      <c r="AD17" s="360"/>
      <c r="AE17" s="360"/>
      <c r="AF17" s="360"/>
      <c r="AG17" s="361"/>
      <c r="AH17" s="359">
        <v>84509</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84532574</v>
      </c>
      <c r="BO17" s="407"/>
      <c r="BP17" s="407"/>
      <c r="BQ17" s="407"/>
      <c r="BR17" s="407"/>
      <c r="BS17" s="407"/>
      <c r="BT17" s="407"/>
      <c r="BU17" s="408"/>
      <c r="BV17" s="406">
        <v>80359289</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13.77</v>
      </c>
      <c r="M18" s="459"/>
      <c r="N18" s="459"/>
      <c r="O18" s="459"/>
      <c r="P18" s="459"/>
      <c r="Q18" s="459"/>
      <c r="R18" s="460"/>
      <c r="S18" s="460"/>
      <c r="T18" s="460"/>
      <c r="U18" s="460"/>
      <c r="V18" s="461"/>
      <c r="W18" s="477"/>
      <c r="X18" s="478"/>
      <c r="Y18" s="478"/>
      <c r="Z18" s="478"/>
      <c r="AA18" s="478"/>
      <c r="AB18" s="502"/>
      <c r="AC18" s="376">
        <v>81.5</v>
      </c>
      <c r="AD18" s="377"/>
      <c r="AE18" s="377"/>
      <c r="AF18" s="377"/>
      <c r="AG18" s="462"/>
      <c r="AH18" s="376">
        <v>78.099999999999994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69126838</v>
      </c>
      <c r="BO18" s="407"/>
      <c r="BP18" s="407"/>
      <c r="BQ18" s="407"/>
      <c r="BR18" s="407"/>
      <c r="BS18" s="407"/>
      <c r="BT18" s="407"/>
      <c r="BU18" s="408"/>
      <c r="BV18" s="406">
        <v>65476288</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19759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102673561</v>
      </c>
      <c r="BO19" s="407"/>
      <c r="BP19" s="407"/>
      <c r="BQ19" s="407"/>
      <c r="BR19" s="407"/>
      <c r="BS19" s="407"/>
      <c r="BT19" s="407"/>
      <c r="BU19" s="408"/>
      <c r="BV19" s="406">
        <v>101291355</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145768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25370695</v>
      </c>
      <c r="BO22" s="436"/>
      <c r="BP22" s="436"/>
      <c r="BQ22" s="436"/>
      <c r="BR22" s="436"/>
      <c r="BS22" s="436"/>
      <c r="BT22" s="436"/>
      <c r="BU22" s="437"/>
      <c r="BV22" s="435">
        <v>25093032</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16042273</v>
      </c>
      <c r="BO23" s="407"/>
      <c r="BP23" s="407"/>
      <c r="BQ23" s="407"/>
      <c r="BR23" s="407"/>
      <c r="BS23" s="407"/>
      <c r="BT23" s="407"/>
      <c r="BU23" s="408"/>
      <c r="BV23" s="406">
        <v>15605670</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11420</v>
      </c>
      <c r="R24" s="360"/>
      <c r="S24" s="360"/>
      <c r="T24" s="360"/>
      <c r="U24" s="360"/>
      <c r="V24" s="361"/>
      <c r="W24" s="449"/>
      <c r="X24" s="386"/>
      <c r="Y24" s="387"/>
      <c r="Z24" s="362" t="s">
        <v>162</v>
      </c>
      <c r="AA24" s="363"/>
      <c r="AB24" s="363"/>
      <c r="AC24" s="363"/>
      <c r="AD24" s="363"/>
      <c r="AE24" s="363"/>
      <c r="AF24" s="363"/>
      <c r="AG24" s="364"/>
      <c r="AH24" s="359">
        <v>1792</v>
      </c>
      <c r="AI24" s="360"/>
      <c r="AJ24" s="360"/>
      <c r="AK24" s="360"/>
      <c r="AL24" s="361"/>
      <c r="AM24" s="359">
        <v>5451264</v>
      </c>
      <c r="AN24" s="360"/>
      <c r="AO24" s="360"/>
      <c r="AP24" s="360"/>
      <c r="AQ24" s="360"/>
      <c r="AR24" s="361"/>
      <c r="AS24" s="359">
        <v>3042</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25370695</v>
      </c>
      <c r="BO24" s="407"/>
      <c r="BP24" s="407"/>
      <c r="BQ24" s="407"/>
      <c r="BR24" s="407"/>
      <c r="BS24" s="407"/>
      <c r="BT24" s="407"/>
      <c r="BU24" s="408"/>
      <c r="BV24" s="406">
        <v>25093032</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9220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19053808</v>
      </c>
      <c r="BO25" s="436"/>
      <c r="BP25" s="436"/>
      <c r="BQ25" s="436"/>
      <c r="BR25" s="436"/>
      <c r="BS25" s="436"/>
      <c r="BT25" s="436"/>
      <c r="BU25" s="437"/>
      <c r="BV25" s="435">
        <v>9508881</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8510</v>
      </c>
      <c r="R26" s="360"/>
      <c r="S26" s="360"/>
      <c r="T26" s="360"/>
      <c r="U26" s="360"/>
      <c r="V26" s="361"/>
      <c r="W26" s="449"/>
      <c r="X26" s="386"/>
      <c r="Y26" s="387"/>
      <c r="Z26" s="362" t="s">
        <v>168</v>
      </c>
      <c r="AA26" s="417"/>
      <c r="AB26" s="417"/>
      <c r="AC26" s="417"/>
      <c r="AD26" s="417"/>
      <c r="AE26" s="417"/>
      <c r="AF26" s="417"/>
      <c r="AG26" s="418"/>
      <c r="AH26" s="359">
        <v>125</v>
      </c>
      <c r="AI26" s="360"/>
      <c r="AJ26" s="360"/>
      <c r="AK26" s="360"/>
      <c r="AL26" s="361"/>
      <c r="AM26" s="359">
        <v>361500</v>
      </c>
      <c r="AN26" s="360"/>
      <c r="AO26" s="360"/>
      <c r="AP26" s="360"/>
      <c r="AQ26" s="360"/>
      <c r="AR26" s="361"/>
      <c r="AS26" s="359">
        <v>2892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600000</v>
      </c>
      <c r="BO26" s="407"/>
      <c r="BP26" s="407"/>
      <c r="BQ26" s="407"/>
      <c r="BR26" s="407"/>
      <c r="BS26" s="407"/>
      <c r="BT26" s="407"/>
      <c r="BU26" s="408"/>
      <c r="BV26" s="406">
        <v>600000</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9220</v>
      </c>
      <c r="R27" s="360"/>
      <c r="S27" s="360"/>
      <c r="T27" s="360"/>
      <c r="U27" s="360"/>
      <c r="V27" s="361"/>
      <c r="W27" s="449"/>
      <c r="X27" s="386"/>
      <c r="Y27" s="387"/>
      <c r="Z27" s="362" t="s">
        <v>171</v>
      </c>
      <c r="AA27" s="363"/>
      <c r="AB27" s="363"/>
      <c r="AC27" s="363"/>
      <c r="AD27" s="363"/>
      <c r="AE27" s="363"/>
      <c r="AF27" s="363"/>
      <c r="AG27" s="364"/>
      <c r="AH27" s="359">
        <v>24</v>
      </c>
      <c r="AI27" s="360"/>
      <c r="AJ27" s="360"/>
      <c r="AK27" s="360"/>
      <c r="AL27" s="361"/>
      <c r="AM27" s="359">
        <v>81221</v>
      </c>
      <c r="AN27" s="360"/>
      <c r="AO27" s="360"/>
      <c r="AP27" s="360"/>
      <c r="AQ27" s="360"/>
      <c r="AR27" s="361"/>
      <c r="AS27" s="359">
        <v>3384</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7920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25890401</v>
      </c>
      <c r="BO28" s="436"/>
      <c r="BP28" s="436"/>
      <c r="BQ28" s="436"/>
      <c r="BR28" s="436"/>
      <c r="BS28" s="436"/>
      <c r="BT28" s="436"/>
      <c r="BU28" s="437"/>
      <c r="BV28" s="435">
        <v>25065368</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30</v>
      </c>
      <c r="M29" s="360"/>
      <c r="N29" s="360"/>
      <c r="O29" s="360"/>
      <c r="P29" s="361"/>
      <c r="Q29" s="359">
        <v>6130</v>
      </c>
      <c r="R29" s="360"/>
      <c r="S29" s="360"/>
      <c r="T29" s="360"/>
      <c r="U29" s="360"/>
      <c r="V29" s="361"/>
      <c r="W29" s="450"/>
      <c r="X29" s="451"/>
      <c r="Y29" s="452"/>
      <c r="Z29" s="362" t="s">
        <v>177</v>
      </c>
      <c r="AA29" s="363"/>
      <c r="AB29" s="363"/>
      <c r="AC29" s="363"/>
      <c r="AD29" s="363"/>
      <c r="AE29" s="363"/>
      <c r="AF29" s="363"/>
      <c r="AG29" s="364"/>
      <c r="AH29" s="359">
        <v>1816</v>
      </c>
      <c r="AI29" s="360"/>
      <c r="AJ29" s="360"/>
      <c r="AK29" s="360"/>
      <c r="AL29" s="361"/>
      <c r="AM29" s="359">
        <v>5532485</v>
      </c>
      <c r="AN29" s="360"/>
      <c r="AO29" s="360"/>
      <c r="AP29" s="360"/>
      <c r="AQ29" s="360"/>
      <c r="AR29" s="361"/>
      <c r="AS29" s="359">
        <v>3047</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433453</v>
      </c>
      <c r="BO29" s="407"/>
      <c r="BP29" s="407"/>
      <c r="BQ29" s="407"/>
      <c r="BR29" s="407"/>
      <c r="BS29" s="407"/>
      <c r="BT29" s="407"/>
      <c r="BU29" s="408"/>
      <c r="BV29" s="406">
        <v>402072</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34798458</v>
      </c>
      <c r="BO30" s="441"/>
      <c r="BP30" s="441"/>
      <c r="BQ30" s="441"/>
      <c r="BR30" s="441"/>
      <c r="BS30" s="441"/>
      <c r="BT30" s="441"/>
      <c r="BU30" s="442"/>
      <c r="BV30" s="440">
        <v>30138646</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t="str">
        <f>IF(AO34="","",MAX(C34:D43,U34:V43)+1)</f>
        <v/>
      </c>
      <c r="AN34" s="354"/>
      <c r="AO34" s="355"/>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5</v>
      </c>
      <c r="BX34" s="354"/>
      <c r="BY34" s="355" t="str">
        <f>IF('各会計、関係団体の財政状況及び健全化判断比率'!B68="","",'各会計、関係団体の財政状況及び健全化判断比率'!B68)</f>
        <v>特別区人事・厚生事務組合</v>
      </c>
      <c r="BZ34" s="355"/>
      <c r="CA34" s="355"/>
      <c r="CB34" s="355"/>
      <c r="CC34" s="355"/>
      <c r="CD34" s="355"/>
      <c r="CE34" s="355"/>
      <c r="CF34" s="355"/>
      <c r="CG34" s="355"/>
      <c r="CH34" s="355"/>
      <c r="CI34" s="355"/>
      <c r="CJ34" s="355"/>
      <c r="CK34" s="355"/>
      <c r="CL34" s="355"/>
      <c r="CM34" s="355"/>
      <c r="CN34" s="163"/>
      <c r="CO34" s="354">
        <f>IF(CQ34="","",MAX(C34:D43,U34:V43,AM34:AN43,BE34:BF43,BW34:BX43)+1)</f>
        <v>10</v>
      </c>
      <c r="CP34" s="354"/>
      <c r="CQ34" s="355" t="str">
        <f>IF('各会計、関係団体の財政状況及び健全化判断比率'!BS7="","",'各会計、関係団体の財政状況及び健全化判断比率'!BS7)</f>
        <v>墨田まちづくり公社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6</v>
      </c>
      <c r="BX35" s="354"/>
      <c r="BY35" s="355" t="str">
        <f>IF('各会計、関係団体の財政状況及び健全化判断比率'!B69="","",'各会計、関係団体の財政状況及び健全化判断比率'!B69)</f>
        <v>特別区競馬組合</v>
      </c>
      <c r="BZ35" s="355"/>
      <c r="CA35" s="355"/>
      <c r="CB35" s="355"/>
      <c r="CC35" s="355"/>
      <c r="CD35" s="355"/>
      <c r="CE35" s="355"/>
      <c r="CF35" s="355"/>
      <c r="CG35" s="355"/>
      <c r="CH35" s="355"/>
      <c r="CI35" s="355"/>
      <c r="CJ35" s="355"/>
      <c r="CK35" s="355"/>
      <c r="CL35" s="355"/>
      <c r="CM35" s="355"/>
      <c r="CN35" s="163"/>
      <c r="CO35" s="354">
        <f t="shared" ref="CO35:CO43" si="3">IF(CQ35="","",CO34+1)</f>
        <v>11</v>
      </c>
      <c r="CP35" s="354"/>
      <c r="CQ35" s="355" t="str">
        <f>IF('各会計、関係団体の財政状況及び健全化判断比率'!BS8="","",'各会計、関係団体の財政状況及び健全化判断比率'!BS8)</f>
        <v>墨田区文化振興財団</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7</v>
      </c>
      <c r="BX36" s="354"/>
      <c r="BY36" s="355" t="str">
        <f>IF('各会計、関係団体の財政状況及び健全化判断比率'!B70="","",'各会計、関係団体の財政状況及び健全化判断比率'!B70)</f>
        <v>東京二十三区清掃一部事務組合</v>
      </c>
      <c r="BZ36" s="355"/>
      <c r="CA36" s="355"/>
      <c r="CB36" s="355"/>
      <c r="CC36" s="355"/>
      <c r="CD36" s="355"/>
      <c r="CE36" s="355"/>
      <c r="CF36" s="355"/>
      <c r="CG36" s="355"/>
      <c r="CH36" s="355"/>
      <c r="CI36" s="355"/>
      <c r="CJ36" s="355"/>
      <c r="CK36" s="355"/>
      <c r="CL36" s="355"/>
      <c r="CM36" s="355"/>
      <c r="CN36" s="163"/>
      <c r="CO36" s="354">
        <f t="shared" si="3"/>
        <v>12</v>
      </c>
      <c r="CP36" s="354"/>
      <c r="CQ36" s="355" t="str">
        <f>IF('各会計、関係団体の財政状況及び健全化判断比率'!BS9="","",'各会計、関係団体の財政状況及び健全化判断比率'!BS9)</f>
        <v>アルカタワーズ</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8</v>
      </c>
      <c r="BX37" s="354"/>
      <c r="BY37" s="355" t="str">
        <f>IF('各会計、関係団体の財政状況及び健全化判断比率'!B71="","",'各会計、関係団体の財政状況及び健全化判断比率'!B71)</f>
        <v>東京都後期高齢者医療広域連合（一般会計）</v>
      </c>
      <c r="BZ37" s="355"/>
      <c r="CA37" s="355"/>
      <c r="CB37" s="355"/>
      <c r="CC37" s="355"/>
      <c r="CD37" s="355"/>
      <c r="CE37" s="355"/>
      <c r="CF37" s="355"/>
      <c r="CG37" s="355"/>
      <c r="CH37" s="355"/>
      <c r="CI37" s="355"/>
      <c r="CJ37" s="355"/>
      <c r="CK37" s="355"/>
      <c r="CL37" s="355"/>
      <c r="CM37" s="355"/>
      <c r="CN37" s="163"/>
      <c r="CO37" s="354">
        <f t="shared" si="3"/>
        <v>13</v>
      </c>
      <c r="CP37" s="354"/>
      <c r="CQ37" s="355" t="str">
        <f>IF('各会計、関係団体の財政状況及び健全化判断比率'!BS10="","",'各会計、関係団体の財政状況及び健全化判断比率'!BS10)</f>
        <v>墨田区土地開発公社</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〇</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9</v>
      </c>
      <c r="BX38" s="354"/>
      <c r="BY38" s="355" t="str">
        <f>IF('各会計、関係団体の財政状況及び健全化判断比率'!B72="","",'各会計、関係団体の財政状況及び健全化判断比率'!B72)</f>
        <v>東京都後期高齢者医療広域連合（後期高齢者医療特別会計）</v>
      </c>
      <c r="BZ38" s="355"/>
      <c r="CA38" s="355"/>
      <c r="CB38" s="355"/>
      <c r="CC38" s="355"/>
      <c r="CD38" s="355"/>
      <c r="CE38" s="355"/>
      <c r="CF38" s="355"/>
      <c r="CG38" s="355"/>
      <c r="CH38" s="355"/>
      <c r="CI38" s="355"/>
      <c r="CJ38" s="355"/>
      <c r="CK38" s="355"/>
      <c r="CL38" s="355"/>
      <c r="CM38" s="355"/>
      <c r="CN38" s="163"/>
      <c r="CO38" s="354">
        <f t="shared" si="3"/>
        <v>14</v>
      </c>
      <c r="CP38" s="354"/>
      <c r="CQ38" s="355" t="str">
        <f>IF('各会計、関係団体の財政状況及び健全化判断比率'!BS11="","",'各会計、関係団体の財政状況及び健全化判断比率'!BS11)</f>
        <v>国際ファッションセンター</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f t="shared" si="3"/>
        <v>15</v>
      </c>
      <c r="CP39" s="354"/>
      <c r="CQ39" s="355" t="str">
        <f>IF('各会計、関係団体の財政状況及び健全化判断比率'!BS12="","",'各会計、関係団体の財政状況及び健全化判断比率'!BS12)</f>
        <v>ファッション産業人材育成機構</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w1rHg+Qfxlk8Z4MtwdbZ7HafuXaOZ4pVCVUZnhRzSUiYQP2l5LVVW8blZka2UCDsGYAx1/U0aMMLXcbqKSpJVw==" saltValue="N3jglYL9mrf/ChdnMVv57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abSelected="1"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37" t="s">
        <v>529</v>
      </c>
      <c r="D34" s="1137"/>
      <c r="E34" s="1138"/>
      <c r="F34" s="32">
        <v>7.62</v>
      </c>
      <c r="G34" s="33">
        <v>6.09</v>
      </c>
      <c r="H34" s="33">
        <v>7.6</v>
      </c>
      <c r="I34" s="33">
        <v>6.89</v>
      </c>
      <c r="J34" s="34">
        <v>6.99</v>
      </c>
      <c r="K34" s="22"/>
      <c r="L34" s="22"/>
      <c r="M34" s="22"/>
      <c r="N34" s="22"/>
      <c r="O34" s="22"/>
      <c r="P34" s="22"/>
    </row>
    <row r="35" spans="1:16" ht="39" customHeight="1" x14ac:dyDescent="0.2">
      <c r="A35" s="22"/>
      <c r="B35" s="35"/>
      <c r="C35" s="1133" t="s">
        <v>530</v>
      </c>
      <c r="D35" s="1133"/>
      <c r="E35" s="1134"/>
      <c r="F35" s="36">
        <v>1.35</v>
      </c>
      <c r="G35" s="37">
        <v>1.38</v>
      </c>
      <c r="H35" s="37">
        <v>0.85</v>
      </c>
      <c r="I35" s="37">
        <v>0.95</v>
      </c>
      <c r="J35" s="38">
        <v>0.93</v>
      </c>
      <c r="K35" s="22"/>
      <c r="L35" s="22"/>
      <c r="M35" s="22"/>
      <c r="N35" s="22"/>
      <c r="O35" s="22"/>
      <c r="P35" s="22"/>
    </row>
    <row r="36" spans="1:16" ht="39" customHeight="1" x14ac:dyDescent="0.2">
      <c r="A36" s="22"/>
      <c r="B36" s="35"/>
      <c r="C36" s="1133" t="s">
        <v>531</v>
      </c>
      <c r="D36" s="1133"/>
      <c r="E36" s="1134"/>
      <c r="F36" s="36">
        <v>2.5499999999999998</v>
      </c>
      <c r="G36" s="37">
        <v>0.93</v>
      </c>
      <c r="H36" s="37">
        <v>0.9</v>
      </c>
      <c r="I36" s="37">
        <v>0.35</v>
      </c>
      <c r="J36" s="38">
        <v>0.42</v>
      </c>
      <c r="K36" s="22"/>
      <c r="L36" s="22"/>
      <c r="M36" s="22"/>
      <c r="N36" s="22"/>
      <c r="O36" s="22"/>
      <c r="P36" s="22"/>
    </row>
    <row r="37" spans="1:16" ht="39" customHeight="1" x14ac:dyDescent="0.2">
      <c r="A37" s="22"/>
      <c r="B37" s="35"/>
      <c r="C37" s="1133" t="s">
        <v>532</v>
      </c>
      <c r="D37" s="1133"/>
      <c r="E37" s="1134"/>
      <c r="F37" s="36">
        <v>0.13</v>
      </c>
      <c r="G37" s="37">
        <v>0.25</v>
      </c>
      <c r="H37" s="37">
        <v>0.13</v>
      </c>
      <c r="I37" s="37">
        <v>0.25</v>
      </c>
      <c r="J37" s="38">
        <v>0.14000000000000001</v>
      </c>
      <c r="K37" s="22"/>
      <c r="L37" s="22"/>
      <c r="M37" s="22"/>
      <c r="N37" s="22"/>
      <c r="O37" s="22"/>
      <c r="P37" s="22"/>
    </row>
    <row r="38" spans="1:16" ht="39" customHeight="1" x14ac:dyDescent="0.2">
      <c r="A38" s="22"/>
      <c r="B38" s="35"/>
      <c r="C38" s="1133"/>
      <c r="D38" s="1133"/>
      <c r="E38" s="1134"/>
      <c r="F38" s="36"/>
      <c r="G38" s="37"/>
      <c r="H38" s="37"/>
      <c r="I38" s="37"/>
      <c r="J38" s="38"/>
      <c r="K38" s="22"/>
      <c r="L38" s="22"/>
      <c r="M38" s="22"/>
      <c r="N38" s="22"/>
      <c r="O38" s="22"/>
      <c r="P38" s="22"/>
    </row>
    <row r="39" spans="1:16" ht="39" customHeight="1" x14ac:dyDescent="0.2">
      <c r="A39" s="22"/>
      <c r="B39" s="35"/>
      <c r="C39" s="1133"/>
      <c r="D39" s="1133"/>
      <c r="E39" s="1134"/>
      <c r="F39" s="36"/>
      <c r="G39" s="37"/>
      <c r="H39" s="37"/>
      <c r="I39" s="37"/>
      <c r="J39" s="38"/>
      <c r="K39" s="22"/>
      <c r="L39" s="22"/>
      <c r="M39" s="22"/>
      <c r="N39" s="22"/>
      <c r="O39" s="22"/>
      <c r="P39" s="22"/>
    </row>
    <row r="40" spans="1:16" ht="39" customHeight="1" x14ac:dyDescent="0.2">
      <c r="A40" s="22"/>
      <c r="B40" s="35"/>
      <c r="C40" s="1133"/>
      <c r="D40" s="1133"/>
      <c r="E40" s="1134"/>
      <c r="F40" s="36"/>
      <c r="G40" s="37"/>
      <c r="H40" s="37"/>
      <c r="I40" s="37"/>
      <c r="J40" s="38"/>
      <c r="K40" s="22"/>
      <c r="L40" s="22"/>
      <c r="M40" s="22"/>
      <c r="N40" s="22"/>
      <c r="O40" s="22"/>
      <c r="P40" s="22"/>
    </row>
    <row r="41" spans="1:16" ht="39" customHeight="1" x14ac:dyDescent="0.2">
      <c r="A41" s="22"/>
      <c r="B41" s="35"/>
      <c r="C41" s="1133"/>
      <c r="D41" s="1133"/>
      <c r="E41" s="1134"/>
      <c r="F41" s="36"/>
      <c r="G41" s="37"/>
      <c r="H41" s="37"/>
      <c r="I41" s="37"/>
      <c r="J41" s="38"/>
      <c r="K41" s="22"/>
      <c r="L41" s="22"/>
      <c r="M41" s="22"/>
      <c r="N41" s="22"/>
      <c r="O41" s="22"/>
      <c r="P41" s="22"/>
    </row>
    <row r="42" spans="1:16" ht="39" customHeight="1" x14ac:dyDescent="0.2">
      <c r="A42" s="22"/>
      <c r="B42" s="39"/>
      <c r="C42" s="1133" t="s">
        <v>533</v>
      </c>
      <c r="D42" s="1133"/>
      <c r="E42" s="1134"/>
      <c r="F42" s="36" t="s">
        <v>482</v>
      </c>
      <c r="G42" s="37" t="s">
        <v>482</v>
      </c>
      <c r="H42" s="37" t="s">
        <v>482</v>
      </c>
      <c r="I42" s="37" t="s">
        <v>482</v>
      </c>
      <c r="J42" s="38" t="s">
        <v>482</v>
      </c>
      <c r="K42" s="22"/>
      <c r="L42" s="22"/>
      <c r="M42" s="22"/>
      <c r="N42" s="22"/>
      <c r="O42" s="22"/>
      <c r="P42" s="22"/>
    </row>
    <row r="43" spans="1:16" ht="39" customHeight="1" thickBot="1" x14ac:dyDescent="0.25">
      <c r="A43" s="22"/>
      <c r="B43" s="40"/>
      <c r="C43" s="1135" t="s">
        <v>534</v>
      </c>
      <c r="D43" s="1135"/>
      <c r="E43" s="1136"/>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rH3BsAAiOjKjGpQ5YcNB4ut7Y96jKI4BXrTGIXucpieI8ZNfuh6Z9zVlZLerjGnib1quosZAbF9cXrPYcfGTYQ==" saltValue="5bSDJwG1Hc+8bmnI5N/R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5"/>
  <sheetViews>
    <sheetView showGridLines="0" tabSelected="1"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62" t="s">
        <v>9</v>
      </c>
      <c r="C45" s="1163"/>
      <c r="D45" s="56"/>
      <c r="E45" s="1168" t="s">
        <v>10</v>
      </c>
      <c r="F45" s="1168"/>
      <c r="G45" s="1168"/>
      <c r="H45" s="1168"/>
      <c r="I45" s="1168"/>
      <c r="J45" s="1169"/>
      <c r="K45" s="57">
        <v>2471</v>
      </c>
      <c r="L45" s="58">
        <v>2441</v>
      </c>
      <c r="M45" s="58">
        <v>2447</v>
      </c>
      <c r="N45" s="58">
        <v>2533</v>
      </c>
      <c r="O45" s="59">
        <v>2651</v>
      </c>
      <c r="P45" s="46"/>
      <c r="Q45" s="46"/>
      <c r="R45" s="46"/>
      <c r="S45" s="46"/>
      <c r="T45" s="46"/>
      <c r="U45" s="46"/>
    </row>
    <row r="46" spans="1:21" ht="30.75" customHeight="1" x14ac:dyDescent="0.2">
      <c r="A46" s="46"/>
      <c r="B46" s="1164"/>
      <c r="C46" s="1165"/>
      <c r="D46" s="60"/>
      <c r="E46" s="1141" t="s">
        <v>11</v>
      </c>
      <c r="F46" s="1141"/>
      <c r="G46" s="1141"/>
      <c r="H46" s="1141"/>
      <c r="I46" s="1141"/>
      <c r="J46" s="1142"/>
      <c r="K46" s="61" t="s">
        <v>482</v>
      </c>
      <c r="L46" s="62" t="s">
        <v>482</v>
      </c>
      <c r="M46" s="62" t="s">
        <v>482</v>
      </c>
      <c r="N46" s="62" t="s">
        <v>482</v>
      </c>
      <c r="O46" s="63" t="s">
        <v>482</v>
      </c>
      <c r="P46" s="46"/>
      <c r="Q46" s="46"/>
      <c r="R46" s="46"/>
      <c r="S46" s="46"/>
      <c r="T46" s="46"/>
      <c r="U46" s="46"/>
    </row>
    <row r="47" spans="1:21" ht="30.75" customHeight="1" x14ac:dyDescent="0.2">
      <c r="A47" s="46"/>
      <c r="B47" s="1164"/>
      <c r="C47" s="1165"/>
      <c r="D47" s="60"/>
      <c r="E47" s="1141" t="s">
        <v>12</v>
      </c>
      <c r="F47" s="1141"/>
      <c r="G47" s="1141"/>
      <c r="H47" s="1141"/>
      <c r="I47" s="1141"/>
      <c r="J47" s="1142"/>
      <c r="K47" s="61">
        <v>134</v>
      </c>
      <c r="L47" s="62">
        <v>137</v>
      </c>
      <c r="M47" s="62">
        <v>141</v>
      </c>
      <c r="N47" s="62">
        <v>137</v>
      </c>
      <c r="O47" s="63">
        <v>96</v>
      </c>
      <c r="P47" s="46"/>
      <c r="Q47" s="46"/>
      <c r="R47" s="46"/>
      <c r="S47" s="46"/>
      <c r="T47" s="46"/>
      <c r="U47" s="46"/>
    </row>
    <row r="48" spans="1:21" ht="30.75" customHeight="1" x14ac:dyDescent="0.2">
      <c r="A48" s="46"/>
      <c r="B48" s="1164"/>
      <c r="C48" s="1165"/>
      <c r="D48" s="60"/>
      <c r="E48" s="1141" t="s">
        <v>13</v>
      </c>
      <c r="F48" s="1141"/>
      <c r="G48" s="1141"/>
      <c r="H48" s="1141"/>
      <c r="I48" s="1141"/>
      <c r="J48" s="1142"/>
      <c r="K48" s="61" t="s">
        <v>482</v>
      </c>
      <c r="L48" s="62" t="s">
        <v>482</v>
      </c>
      <c r="M48" s="62" t="s">
        <v>482</v>
      </c>
      <c r="N48" s="62" t="s">
        <v>482</v>
      </c>
      <c r="O48" s="63" t="s">
        <v>482</v>
      </c>
      <c r="P48" s="46"/>
      <c r="Q48" s="46"/>
      <c r="R48" s="46"/>
      <c r="S48" s="46"/>
      <c r="T48" s="46"/>
      <c r="U48" s="46"/>
    </row>
    <row r="49" spans="1:21" ht="30.75" customHeight="1" x14ac:dyDescent="0.2">
      <c r="A49" s="46"/>
      <c r="B49" s="1164"/>
      <c r="C49" s="1165"/>
      <c r="D49" s="60"/>
      <c r="E49" s="1141" t="s">
        <v>14</v>
      </c>
      <c r="F49" s="1141"/>
      <c r="G49" s="1141"/>
      <c r="H49" s="1141"/>
      <c r="I49" s="1141"/>
      <c r="J49" s="1142"/>
      <c r="K49" s="61">
        <v>96</v>
      </c>
      <c r="L49" s="62">
        <v>91</v>
      </c>
      <c r="M49" s="62">
        <v>89</v>
      </c>
      <c r="N49" s="62">
        <v>109</v>
      </c>
      <c r="O49" s="63">
        <v>158</v>
      </c>
      <c r="P49" s="46"/>
      <c r="Q49" s="46"/>
      <c r="R49" s="46"/>
      <c r="S49" s="46"/>
      <c r="T49" s="46"/>
      <c r="U49" s="46"/>
    </row>
    <row r="50" spans="1:21" ht="30.75" customHeight="1" x14ac:dyDescent="0.2">
      <c r="A50" s="46"/>
      <c r="B50" s="1164"/>
      <c r="C50" s="1165"/>
      <c r="D50" s="60"/>
      <c r="E50" s="1141" t="s">
        <v>15</v>
      </c>
      <c r="F50" s="1141"/>
      <c r="G50" s="1141"/>
      <c r="H50" s="1141"/>
      <c r="I50" s="1141"/>
      <c r="J50" s="1142"/>
      <c r="K50" s="61">
        <v>480</v>
      </c>
      <c r="L50" s="62">
        <v>472</v>
      </c>
      <c r="M50" s="62">
        <v>469</v>
      </c>
      <c r="N50" s="62">
        <v>470</v>
      </c>
      <c r="O50" s="63">
        <v>470</v>
      </c>
      <c r="P50" s="46"/>
      <c r="Q50" s="46"/>
      <c r="R50" s="46"/>
      <c r="S50" s="46"/>
      <c r="T50" s="46"/>
      <c r="U50" s="46"/>
    </row>
    <row r="51" spans="1:21" ht="30.75" customHeight="1" x14ac:dyDescent="0.2">
      <c r="A51" s="46"/>
      <c r="B51" s="1166"/>
      <c r="C51" s="1167"/>
      <c r="D51" s="64"/>
      <c r="E51" s="1141" t="s">
        <v>16</v>
      </c>
      <c r="F51" s="1141"/>
      <c r="G51" s="1141"/>
      <c r="H51" s="1141"/>
      <c r="I51" s="1141"/>
      <c r="J51" s="1142"/>
      <c r="K51" s="61" t="s">
        <v>482</v>
      </c>
      <c r="L51" s="62" t="s">
        <v>482</v>
      </c>
      <c r="M51" s="62" t="s">
        <v>482</v>
      </c>
      <c r="N51" s="62" t="s">
        <v>482</v>
      </c>
      <c r="O51" s="63" t="s">
        <v>482</v>
      </c>
      <c r="P51" s="46"/>
      <c r="Q51" s="46"/>
      <c r="R51" s="46"/>
      <c r="S51" s="46"/>
      <c r="T51" s="46"/>
      <c r="U51" s="46"/>
    </row>
    <row r="52" spans="1:21" ht="30.75" customHeight="1" x14ac:dyDescent="0.2">
      <c r="A52" s="46"/>
      <c r="B52" s="1139" t="s">
        <v>17</v>
      </c>
      <c r="C52" s="1140"/>
      <c r="D52" s="64"/>
      <c r="E52" s="1141" t="s">
        <v>18</v>
      </c>
      <c r="F52" s="1141"/>
      <c r="G52" s="1141"/>
      <c r="H52" s="1141"/>
      <c r="I52" s="1141"/>
      <c r="J52" s="1142"/>
      <c r="K52" s="61">
        <v>4156</v>
      </c>
      <c r="L52" s="62">
        <v>3970</v>
      </c>
      <c r="M52" s="62">
        <v>3599</v>
      </c>
      <c r="N52" s="62">
        <v>3321</v>
      </c>
      <c r="O52" s="63">
        <v>2764</v>
      </c>
      <c r="P52" s="46"/>
      <c r="Q52" s="46"/>
      <c r="R52" s="46"/>
      <c r="S52" s="46"/>
      <c r="T52" s="46"/>
      <c r="U52" s="46"/>
    </row>
    <row r="53" spans="1:21" ht="30.75" customHeight="1" thickBot="1" x14ac:dyDescent="0.25">
      <c r="A53" s="46"/>
      <c r="B53" s="1143" t="s">
        <v>19</v>
      </c>
      <c r="C53" s="1144"/>
      <c r="D53" s="65"/>
      <c r="E53" s="1145" t="s">
        <v>20</v>
      </c>
      <c r="F53" s="1145"/>
      <c r="G53" s="1145"/>
      <c r="H53" s="1145"/>
      <c r="I53" s="1145"/>
      <c r="J53" s="1146"/>
      <c r="K53" s="66">
        <v>-975</v>
      </c>
      <c r="L53" s="67">
        <v>-829</v>
      </c>
      <c r="M53" s="67">
        <v>-453</v>
      </c>
      <c r="N53" s="67">
        <v>-72</v>
      </c>
      <c r="O53" s="68">
        <v>611</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535</v>
      </c>
      <c r="L57" s="79" t="s">
        <v>536</v>
      </c>
      <c r="M57" s="79" t="s">
        <v>537</v>
      </c>
      <c r="N57" s="79" t="s">
        <v>538</v>
      </c>
      <c r="O57" s="80" t="s">
        <v>539</v>
      </c>
      <c r="P57" s="46"/>
      <c r="Q57" s="46"/>
      <c r="R57" s="46"/>
      <c r="S57" s="46"/>
      <c r="T57" s="46"/>
      <c r="U57" s="46"/>
    </row>
    <row r="58" spans="1:21" ht="31.5" customHeight="1" x14ac:dyDescent="0.2">
      <c r="B58" s="1147" t="s">
        <v>24</v>
      </c>
      <c r="C58" s="1148"/>
      <c r="D58" s="1153" t="s">
        <v>25</v>
      </c>
      <c r="E58" s="1154"/>
      <c r="F58" s="1154"/>
      <c r="G58" s="1154"/>
      <c r="H58" s="1154"/>
      <c r="I58" s="1154"/>
      <c r="J58" s="1155"/>
      <c r="K58" s="81">
        <v>11</v>
      </c>
      <c r="L58" s="82">
        <v>2</v>
      </c>
      <c r="M58" s="82">
        <v>30</v>
      </c>
      <c r="N58" s="82">
        <v>385</v>
      </c>
      <c r="O58" s="83">
        <v>24</v>
      </c>
    </row>
    <row r="59" spans="1:21" ht="31.5" customHeight="1" x14ac:dyDescent="0.2">
      <c r="B59" s="1149"/>
      <c r="C59" s="1150"/>
      <c r="D59" s="1156" t="s">
        <v>26</v>
      </c>
      <c r="E59" s="1157"/>
      <c r="F59" s="1157"/>
      <c r="G59" s="1157"/>
      <c r="H59" s="1157"/>
      <c r="I59" s="1157"/>
      <c r="J59" s="1158"/>
      <c r="K59" s="84">
        <v>662</v>
      </c>
      <c r="L59" s="85">
        <v>893</v>
      </c>
      <c r="M59" s="85">
        <v>1151</v>
      </c>
      <c r="N59" s="85">
        <v>1396</v>
      </c>
      <c r="O59" s="86">
        <v>1462</v>
      </c>
    </row>
    <row r="60" spans="1:21" ht="31.5" customHeight="1" thickBot="1" x14ac:dyDescent="0.25">
      <c r="B60" s="1151"/>
      <c r="C60" s="1152"/>
      <c r="D60" s="1159" t="s">
        <v>27</v>
      </c>
      <c r="E60" s="1160"/>
      <c r="F60" s="1160"/>
      <c r="G60" s="1160"/>
      <c r="H60" s="1160"/>
      <c r="I60" s="1160"/>
      <c r="J60" s="1161"/>
      <c r="K60" s="87">
        <v>578</v>
      </c>
      <c r="L60" s="88">
        <v>608</v>
      </c>
      <c r="M60" s="88">
        <v>657</v>
      </c>
      <c r="N60" s="88">
        <v>698</v>
      </c>
      <c r="O60" s="89">
        <v>402</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row r="65" s="47" customFormat="1" ht="12.65" hidden="1" customHeight="1" x14ac:dyDescent="0.2"/>
  </sheetData>
  <sheetProtection algorithmName="SHA-512" hashValue="CNralRsR/L9GX0sww7JpZBBJBIuvVAqPowDZ/Ov7H/LH7hPiTifcb4CPJJR0IbuD5d4jI/wyLWRbtZzlxE15Ow==" saltValue="HsA5cyrNWKBQI3HzI5IEq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abSelected="1"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s="94" customFormat="1" ht="15" customHeight="1" x14ac:dyDescent="0.2"/>
    <row r="20" s="94" customFormat="1" ht="15" customHeight="1" x14ac:dyDescent="0.2"/>
    <row r="21" s="94" customFormat="1" ht="15" customHeight="1" x14ac:dyDescent="0.2"/>
    <row r="22" s="94" customFormat="1" ht="15" customHeight="1" x14ac:dyDescent="0.2"/>
    <row r="23" s="94" customFormat="1" ht="15" customHeight="1" x14ac:dyDescent="0.2"/>
    <row r="24" s="94" customFormat="1" ht="15" customHeight="1" x14ac:dyDescent="0.2"/>
    <row r="25" s="94" customFormat="1" ht="15" customHeight="1" x14ac:dyDescent="0.2"/>
    <row r="26" s="94" customFormat="1" ht="15" customHeight="1" x14ac:dyDescent="0.2"/>
    <row r="27" s="94" customFormat="1" ht="15" customHeight="1" x14ac:dyDescent="0.2"/>
    <row r="28" s="94" customFormat="1"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521</v>
      </c>
      <c r="J40" s="101" t="s">
        <v>522</v>
      </c>
      <c r="K40" s="101" t="s">
        <v>523</v>
      </c>
      <c r="L40" s="101" t="s">
        <v>524</v>
      </c>
      <c r="M40" s="102" t="s">
        <v>525</v>
      </c>
    </row>
    <row r="41" spans="2:13" ht="27.75" customHeight="1" x14ac:dyDescent="0.2">
      <c r="B41" s="1182" t="s">
        <v>30</v>
      </c>
      <c r="C41" s="1183"/>
      <c r="D41" s="103"/>
      <c r="E41" s="1184" t="s">
        <v>31</v>
      </c>
      <c r="F41" s="1184"/>
      <c r="G41" s="1184"/>
      <c r="H41" s="1185"/>
      <c r="I41" s="330">
        <v>29883</v>
      </c>
      <c r="J41" s="331">
        <v>29285</v>
      </c>
      <c r="K41" s="331">
        <v>27934</v>
      </c>
      <c r="L41" s="331">
        <v>26263</v>
      </c>
      <c r="M41" s="332">
        <v>26656</v>
      </c>
    </row>
    <row r="42" spans="2:13" ht="27.75" customHeight="1" x14ac:dyDescent="0.2">
      <c r="B42" s="1172"/>
      <c r="C42" s="1173"/>
      <c r="D42" s="104"/>
      <c r="E42" s="1176" t="s">
        <v>32</v>
      </c>
      <c r="F42" s="1176"/>
      <c r="G42" s="1176"/>
      <c r="H42" s="1177"/>
      <c r="I42" s="333">
        <v>4761</v>
      </c>
      <c r="J42" s="334">
        <v>4290</v>
      </c>
      <c r="K42" s="334">
        <v>3818</v>
      </c>
      <c r="L42" s="334">
        <v>3348</v>
      </c>
      <c r="M42" s="335">
        <v>2926</v>
      </c>
    </row>
    <row r="43" spans="2:13" ht="27.75" customHeight="1" x14ac:dyDescent="0.2">
      <c r="B43" s="1172"/>
      <c r="C43" s="1173"/>
      <c r="D43" s="104"/>
      <c r="E43" s="1176" t="s">
        <v>33</v>
      </c>
      <c r="F43" s="1176"/>
      <c r="G43" s="1176"/>
      <c r="H43" s="1177"/>
      <c r="I43" s="333" t="s">
        <v>482</v>
      </c>
      <c r="J43" s="334" t="s">
        <v>482</v>
      </c>
      <c r="K43" s="334" t="s">
        <v>482</v>
      </c>
      <c r="L43" s="334" t="s">
        <v>482</v>
      </c>
      <c r="M43" s="335" t="s">
        <v>482</v>
      </c>
    </row>
    <row r="44" spans="2:13" ht="27.75" customHeight="1" x14ac:dyDescent="0.2">
      <c r="B44" s="1172"/>
      <c r="C44" s="1173"/>
      <c r="D44" s="104"/>
      <c r="E44" s="1176" t="s">
        <v>34</v>
      </c>
      <c r="F44" s="1176"/>
      <c r="G44" s="1176"/>
      <c r="H44" s="1177"/>
      <c r="I44" s="333">
        <v>1233</v>
      </c>
      <c r="J44" s="334">
        <v>1377</v>
      </c>
      <c r="K44" s="334">
        <v>1623</v>
      </c>
      <c r="L44" s="334">
        <v>1709</v>
      </c>
      <c r="M44" s="335">
        <v>1999</v>
      </c>
    </row>
    <row r="45" spans="2:13" ht="27.75" customHeight="1" x14ac:dyDescent="0.2">
      <c r="B45" s="1172"/>
      <c r="C45" s="1173"/>
      <c r="D45" s="104"/>
      <c r="E45" s="1176" t="s">
        <v>35</v>
      </c>
      <c r="F45" s="1176"/>
      <c r="G45" s="1176"/>
      <c r="H45" s="1177"/>
      <c r="I45" s="333">
        <v>14167</v>
      </c>
      <c r="J45" s="334">
        <v>14433</v>
      </c>
      <c r="K45" s="334">
        <v>13708</v>
      </c>
      <c r="L45" s="334">
        <v>13856</v>
      </c>
      <c r="M45" s="335">
        <v>13649</v>
      </c>
    </row>
    <row r="46" spans="2:13" ht="27.75" customHeight="1" x14ac:dyDescent="0.2">
      <c r="B46" s="1172"/>
      <c r="C46" s="1173"/>
      <c r="D46" s="105"/>
      <c r="E46" s="1176" t="s">
        <v>36</v>
      </c>
      <c r="F46" s="1176"/>
      <c r="G46" s="1176"/>
      <c r="H46" s="1177"/>
      <c r="I46" s="333">
        <v>1016</v>
      </c>
      <c r="J46" s="334" t="s">
        <v>482</v>
      </c>
      <c r="K46" s="334" t="s">
        <v>482</v>
      </c>
      <c r="L46" s="334" t="s">
        <v>482</v>
      </c>
      <c r="M46" s="335" t="s">
        <v>482</v>
      </c>
    </row>
    <row r="47" spans="2:13" ht="27.75" customHeight="1" x14ac:dyDescent="0.2">
      <c r="B47" s="1172"/>
      <c r="C47" s="1173"/>
      <c r="D47" s="106"/>
      <c r="E47" s="1186" t="s">
        <v>37</v>
      </c>
      <c r="F47" s="1187"/>
      <c r="G47" s="1187"/>
      <c r="H47" s="1188"/>
      <c r="I47" s="333" t="s">
        <v>482</v>
      </c>
      <c r="J47" s="334" t="s">
        <v>482</v>
      </c>
      <c r="K47" s="334" t="s">
        <v>482</v>
      </c>
      <c r="L47" s="334" t="s">
        <v>482</v>
      </c>
      <c r="M47" s="335" t="s">
        <v>482</v>
      </c>
    </row>
    <row r="48" spans="2:13" ht="27.75" customHeight="1" x14ac:dyDescent="0.2">
      <c r="B48" s="1172"/>
      <c r="C48" s="1173"/>
      <c r="D48" s="104"/>
      <c r="E48" s="1176" t="s">
        <v>38</v>
      </c>
      <c r="F48" s="1176"/>
      <c r="G48" s="1176"/>
      <c r="H48" s="1177"/>
      <c r="I48" s="333" t="s">
        <v>482</v>
      </c>
      <c r="J48" s="334" t="s">
        <v>482</v>
      </c>
      <c r="K48" s="334" t="s">
        <v>482</v>
      </c>
      <c r="L48" s="334" t="s">
        <v>482</v>
      </c>
      <c r="M48" s="335" t="s">
        <v>482</v>
      </c>
    </row>
    <row r="49" spans="2:13" ht="27.75" customHeight="1" x14ac:dyDescent="0.2">
      <c r="B49" s="1174"/>
      <c r="C49" s="1175"/>
      <c r="D49" s="104"/>
      <c r="E49" s="1176" t="s">
        <v>39</v>
      </c>
      <c r="F49" s="1176"/>
      <c r="G49" s="1176"/>
      <c r="H49" s="1177"/>
      <c r="I49" s="333" t="s">
        <v>482</v>
      </c>
      <c r="J49" s="334" t="s">
        <v>482</v>
      </c>
      <c r="K49" s="334" t="s">
        <v>482</v>
      </c>
      <c r="L49" s="334" t="s">
        <v>482</v>
      </c>
      <c r="M49" s="335" t="s">
        <v>482</v>
      </c>
    </row>
    <row r="50" spans="2:13" ht="27.75" customHeight="1" x14ac:dyDescent="0.2">
      <c r="B50" s="1170" t="s">
        <v>40</v>
      </c>
      <c r="C50" s="1171"/>
      <c r="D50" s="107"/>
      <c r="E50" s="1176" t="s">
        <v>41</v>
      </c>
      <c r="F50" s="1176"/>
      <c r="G50" s="1176"/>
      <c r="H50" s="1177"/>
      <c r="I50" s="333">
        <v>34794</v>
      </c>
      <c r="J50" s="334">
        <v>46174</v>
      </c>
      <c r="K50" s="334">
        <v>53851</v>
      </c>
      <c r="L50" s="334">
        <v>59647</v>
      </c>
      <c r="M50" s="335">
        <v>64986</v>
      </c>
    </row>
    <row r="51" spans="2:13" ht="27.75" customHeight="1" x14ac:dyDescent="0.2">
      <c r="B51" s="1172"/>
      <c r="C51" s="1173"/>
      <c r="D51" s="104"/>
      <c r="E51" s="1176" t="s">
        <v>42</v>
      </c>
      <c r="F51" s="1176"/>
      <c r="G51" s="1176"/>
      <c r="H51" s="1177"/>
      <c r="I51" s="333" t="s">
        <v>482</v>
      </c>
      <c r="J51" s="334" t="s">
        <v>482</v>
      </c>
      <c r="K51" s="334" t="s">
        <v>482</v>
      </c>
      <c r="L51" s="334" t="s">
        <v>482</v>
      </c>
      <c r="M51" s="335" t="s">
        <v>482</v>
      </c>
    </row>
    <row r="52" spans="2:13" ht="27.75" customHeight="1" x14ac:dyDescent="0.2">
      <c r="B52" s="1174"/>
      <c r="C52" s="1175"/>
      <c r="D52" s="104"/>
      <c r="E52" s="1176" t="s">
        <v>43</v>
      </c>
      <c r="F52" s="1176"/>
      <c r="G52" s="1176"/>
      <c r="H52" s="1177"/>
      <c r="I52" s="333">
        <v>34607</v>
      </c>
      <c r="J52" s="334">
        <v>39962</v>
      </c>
      <c r="K52" s="334">
        <v>38928</v>
      </c>
      <c r="L52" s="334">
        <v>35252</v>
      </c>
      <c r="M52" s="335">
        <v>33306</v>
      </c>
    </row>
    <row r="53" spans="2:13" ht="27.75" customHeight="1" thickBot="1" x14ac:dyDescent="0.25">
      <c r="B53" s="1178" t="s">
        <v>19</v>
      </c>
      <c r="C53" s="1179"/>
      <c r="D53" s="108"/>
      <c r="E53" s="1180" t="s">
        <v>44</v>
      </c>
      <c r="F53" s="1180"/>
      <c r="G53" s="1180"/>
      <c r="H53" s="1181"/>
      <c r="I53" s="336">
        <v>-18341</v>
      </c>
      <c r="J53" s="337">
        <v>-36752</v>
      </c>
      <c r="K53" s="337">
        <v>-45697</v>
      </c>
      <c r="L53" s="337">
        <v>-49723</v>
      </c>
      <c r="M53" s="338">
        <v>-53062</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8B3Hf0IYSsjaeeXshyFK1IrqbAskt6lkB2VyfTLZIgGdcYF04iDV1CEoLucJQFD8ajZbUEOPe4A6KDFQCEtLNA==" saltValue="W5YSUe/M/Hp0WBOqGcUpX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tabSelected="1" zoomScale="40" zoomScaleNormal="4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523</v>
      </c>
      <c r="G54" s="117" t="s">
        <v>524</v>
      </c>
      <c r="H54" s="118" t="s">
        <v>525</v>
      </c>
    </row>
    <row r="55" spans="2:8" ht="52.5" customHeight="1" x14ac:dyDescent="0.2">
      <c r="B55" s="119"/>
      <c r="C55" s="1197" t="s">
        <v>46</v>
      </c>
      <c r="D55" s="1197"/>
      <c r="E55" s="1198"/>
      <c r="F55" s="339">
        <v>25736</v>
      </c>
      <c r="G55" s="339">
        <v>25065</v>
      </c>
      <c r="H55" s="340">
        <v>25890</v>
      </c>
    </row>
    <row r="56" spans="2:8" ht="52.5" customHeight="1" x14ac:dyDescent="0.2">
      <c r="B56" s="120"/>
      <c r="C56" s="1199" t="s">
        <v>47</v>
      </c>
      <c r="D56" s="1199"/>
      <c r="E56" s="1200"/>
      <c r="F56" s="341">
        <v>291</v>
      </c>
      <c r="G56" s="341">
        <v>402</v>
      </c>
      <c r="H56" s="342">
        <v>433</v>
      </c>
    </row>
    <row r="57" spans="2:8" ht="53.25" customHeight="1" x14ac:dyDescent="0.2">
      <c r="B57" s="120"/>
      <c r="C57" s="1201" t="s">
        <v>48</v>
      </c>
      <c r="D57" s="1201"/>
      <c r="E57" s="1202"/>
      <c r="F57" s="343">
        <v>23575</v>
      </c>
      <c r="G57" s="343">
        <v>30139</v>
      </c>
      <c r="H57" s="344">
        <v>34798</v>
      </c>
    </row>
    <row r="58" spans="2:8" ht="45.75" customHeight="1" x14ac:dyDescent="0.2">
      <c r="B58" s="121"/>
      <c r="C58" s="1189" t="s">
        <v>540</v>
      </c>
      <c r="D58" s="1190"/>
      <c r="E58" s="1191"/>
      <c r="F58" s="345">
        <v>18363</v>
      </c>
      <c r="G58" s="345">
        <v>25010</v>
      </c>
      <c r="H58" s="346">
        <v>28734</v>
      </c>
    </row>
    <row r="59" spans="2:8" ht="45.75" customHeight="1" x14ac:dyDescent="0.2">
      <c r="B59" s="121"/>
      <c r="C59" s="1189" t="s">
        <v>541</v>
      </c>
      <c r="D59" s="1190"/>
      <c r="E59" s="1191"/>
      <c r="F59" s="345">
        <v>3234</v>
      </c>
      <c r="G59" s="345">
        <v>3449</v>
      </c>
      <c r="H59" s="346">
        <v>3453</v>
      </c>
    </row>
    <row r="60" spans="2:8" ht="45.75" customHeight="1" x14ac:dyDescent="0.2">
      <c r="B60" s="121"/>
      <c r="C60" s="1189" t="s">
        <v>542</v>
      </c>
      <c r="D60" s="1190"/>
      <c r="E60" s="1191"/>
      <c r="F60" s="345">
        <v>109</v>
      </c>
      <c r="G60" s="345">
        <v>209</v>
      </c>
      <c r="H60" s="346">
        <v>1631</v>
      </c>
    </row>
    <row r="61" spans="2:8" ht="45.75" customHeight="1" x14ac:dyDescent="0.2">
      <c r="B61" s="121"/>
      <c r="C61" s="1189" t="s">
        <v>543</v>
      </c>
      <c r="D61" s="1190"/>
      <c r="E61" s="1191"/>
      <c r="F61" s="345">
        <v>1353</v>
      </c>
      <c r="G61" s="345">
        <v>1082</v>
      </c>
      <c r="H61" s="346">
        <v>671</v>
      </c>
    </row>
    <row r="62" spans="2:8" ht="45.75" customHeight="1" thickBot="1" x14ac:dyDescent="0.25">
      <c r="B62" s="122"/>
      <c r="C62" s="1192" t="s">
        <v>544</v>
      </c>
      <c r="D62" s="1193"/>
      <c r="E62" s="1194"/>
      <c r="F62" s="347">
        <v>424</v>
      </c>
      <c r="G62" s="347">
        <v>294</v>
      </c>
      <c r="H62" s="348">
        <v>227</v>
      </c>
    </row>
    <row r="63" spans="2:8" ht="52.5" customHeight="1" thickBot="1" x14ac:dyDescent="0.25">
      <c r="B63" s="123"/>
      <c r="C63" s="1195" t="s">
        <v>49</v>
      </c>
      <c r="D63" s="1195"/>
      <c r="E63" s="1196"/>
      <c r="F63" s="349">
        <v>49603</v>
      </c>
      <c r="G63" s="349">
        <v>55606</v>
      </c>
      <c r="H63" s="350">
        <v>61122</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DFTZJxhCjlKCLS0m4n1ORWUC48U2g7dlEMODLPniZPlpnhNuFLIy/IHLKLAMWLcngiV3GnadfXv8Lf+55Km3rQ==" saltValue="D9izF3bOWo5O3zLOqbzmg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520</v>
      </c>
      <c r="G2" s="137"/>
      <c r="H2" s="138"/>
    </row>
    <row r="3" spans="1:8" x14ac:dyDescent="0.2">
      <c r="A3" s="134" t="s">
        <v>513</v>
      </c>
      <c r="B3" s="139"/>
      <c r="C3" s="140"/>
      <c r="D3" s="141">
        <v>59249</v>
      </c>
      <c r="E3" s="142"/>
      <c r="F3" s="143">
        <v>50465</v>
      </c>
      <c r="G3" s="144"/>
      <c r="H3" s="145"/>
    </row>
    <row r="4" spans="1:8" x14ac:dyDescent="0.2">
      <c r="A4" s="146"/>
      <c r="B4" s="147"/>
      <c r="C4" s="148"/>
      <c r="D4" s="149">
        <v>35802</v>
      </c>
      <c r="E4" s="150"/>
      <c r="F4" s="151">
        <v>34193</v>
      </c>
      <c r="G4" s="152"/>
      <c r="H4" s="153"/>
    </row>
    <row r="5" spans="1:8" x14ac:dyDescent="0.2">
      <c r="A5" s="134" t="s">
        <v>515</v>
      </c>
      <c r="B5" s="139"/>
      <c r="C5" s="140"/>
      <c r="D5" s="141">
        <v>38751</v>
      </c>
      <c r="E5" s="142"/>
      <c r="F5" s="143">
        <v>51679</v>
      </c>
      <c r="G5" s="144"/>
      <c r="H5" s="145"/>
    </row>
    <row r="6" spans="1:8" x14ac:dyDescent="0.2">
      <c r="A6" s="146"/>
      <c r="B6" s="147"/>
      <c r="C6" s="148"/>
      <c r="D6" s="149">
        <v>23216</v>
      </c>
      <c r="E6" s="150"/>
      <c r="F6" s="151">
        <v>35132</v>
      </c>
      <c r="G6" s="152"/>
      <c r="H6" s="153"/>
    </row>
    <row r="7" spans="1:8" x14ac:dyDescent="0.2">
      <c r="A7" s="134" t="s">
        <v>516</v>
      </c>
      <c r="B7" s="139"/>
      <c r="C7" s="140"/>
      <c r="D7" s="141">
        <v>39700</v>
      </c>
      <c r="E7" s="142"/>
      <c r="F7" s="143">
        <v>49665</v>
      </c>
      <c r="G7" s="144"/>
      <c r="H7" s="145"/>
    </row>
    <row r="8" spans="1:8" x14ac:dyDescent="0.2">
      <c r="A8" s="146"/>
      <c r="B8" s="147"/>
      <c r="C8" s="148"/>
      <c r="D8" s="149">
        <v>27305</v>
      </c>
      <c r="E8" s="150"/>
      <c r="F8" s="151">
        <v>34678</v>
      </c>
      <c r="G8" s="152"/>
      <c r="H8" s="153"/>
    </row>
    <row r="9" spans="1:8" x14ac:dyDescent="0.2">
      <c r="A9" s="134" t="s">
        <v>517</v>
      </c>
      <c r="B9" s="139"/>
      <c r="C9" s="140"/>
      <c r="D9" s="141">
        <v>58005</v>
      </c>
      <c r="E9" s="142"/>
      <c r="F9" s="143">
        <v>63439</v>
      </c>
      <c r="G9" s="144"/>
      <c r="H9" s="145"/>
    </row>
    <row r="10" spans="1:8" x14ac:dyDescent="0.2">
      <c r="A10" s="146"/>
      <c r="B10" s="147"/>
      <c r="C10" s="148"/>
      <c r="D10" s="149">
        <v>37688</v>
      </c>
      <c r="E10" s="150"/>
      <c r="F10" s="151">
        <v>46463</v>
      </c>
      <c r="G10" s="152"/>
      <c r="H10" s="153"/>
    </row>
    <row r="11" spans="1:8" x14ac:dyDescent="0.2">
      <c r="A11" s="134" t="s">
        <v>518</v>
      </c>
      <c r="B11" s="139"/>
      <c r="C11" s="140"/>
      <c r="D11" s="141">
        <v>62557</v>
      </c>
      <c r="E11" s="142"/>
      <c r="F11" s="143">
        <v>60097</v>
      </c>
      <c r="G11" s="144"/>
      <c r="H11" s="145"/>
    </row>
    <row r="12" spans="1:8" x14ac:dyDescent="0.2">
      <c r="A12" s="146"/>
      <c r="B12" s="147"/>
      <c r="C12" s="154"/>
      <c r="D12" s="149">
        <v>38386</v>
      </c>
      <c r="E12" s="150"/>
      <c r="F12" s="151">
        <v>43011</v>
      </c>
      <c r="G12" s="152"/>
      <c r="H12" s="153"/>
    </row>
    <row r="13" spans="1:8" x14ac:dyDescent="0.2">
      <c r="A13" s="134"/>
      <c r="B13" s="139"/>
      <c r="C13" s="140"/>
      <c r="D13" s="141">
        <v>51652</v>
      </c>
      <c r="E13" s="142"/>
      <c r="F13" s="143">
        <v>55069</v>
      </c>
      <c r="G13" s="155"/>
      <c r="H13" s="145"/>
    </row>
    <row r="14" spans="1:8" x14ac:dyDescent="0.2">
      <c r="A14" s="146"/>
      <c r="B14" s="147"/>
      <c r="C14" s="148"/>
      <c r="D14" s="149">
        <v>32479</v>
      </c>
      <c r="E14" s="150"/>
      <c r="F14" s="151">
        <v>38695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7.63</v>
      </c>
      <c r="C19" s="156">
        <f>ROUND(VALUE(SUBSTITUTE(実質収支比率等に係る経年分析!G$48,"▲","-")),2)</f>
        <v>6.1</v>
      </c>
      <c r="D19" s="156">
        <f>ROUND(VALUE(SUBSTITUTE(実質収支比率等に係る経年分析!H$48,"▲","-")),2)</f>
        <v>7.61</v>
      </c>
      <c r="E19" s="156">
        <f>ROUND(VALUE(SUBSTITUTE(実質収支比率等に係る経年分析!I$48,"▲","-")),2)</f>
        <v>6.89</v>
      </c>
      <c r="F19" s="156">
        <f>ROUND(VALUE(SUBSTITUTE(実質収支比率等に係る経年分析!J$48,"▲","-")),2)</f>
        <v>6.99</v>
      </c>
    </row>
    <row r="20" spans="1:11" x14ac:dyDescent="0.2">
      <c r="A20" s="156" t="s">
        <v>53</v>
      </c>
      <c r="B20" s="156">
        <f>ROUND(VALUE(SUBSTITUTE(実質収支比率等に係る経年分析!F$47,"▲","-")),2)</f>
        <v>31.79</v>
      </c>
      <c r="C20" s="156">
        <f>ROUND(VALUE(SUBSTITUTE(実質収支比率等に係る経年分析!G$47,"▲","-")),2)</f>
        <v>32.04</v>
      </c>
      <c r="D20" s="156">
        <f>ROUND(VALUE(SUBSTITUTE(実質収支比率等に係る経年分析!H$47,"▲","-")),2)</f>
        <v>33.71</v>
      </c>
      <c r="E20" s="156">
        <f>ROUND(VALUE(SUBSTITUTE(実質収支比率等に係る経年分析!I$47,"▲","-")),2)</f>
        <v>31.19</v>
      </c>
      <c r="F20" s="156">
        <f>ROUND(VALUE(SUBSTITUTE(実質収支比率等に係る経年分析!J$47,"▲","-")),2)</f>
        <v>30.63</v>
      </c>
    </row>
    <row r="21" spans="1:11" x14ac:dyDescent="0.2">
      <c r="A21" s="156" t="s">
        <v>54</v>
      </c>
      <c r="B21" s="156">
        <f>IF(ISNUMBER(VALUE(SUBSTITUTE(実質収支比率等に係る経年分析!F$49,"▲","-"))),ROUND(VALUE(SUBSTITUTE(実質収支比率等に係る経年分析!F$49,"▲","-")),2),NA())</f>
        <v>1.42</v>
      </c>
      <c r="C21" s="156">
        <f>IF(ISNUMBER(VALUE(SUBSTITUTE(実質収支比率等に係る経年分析!G$49,"▲","-"))),ROUND(VALUE(SUBSTITUTE(実質収支比率等に係る経年分析!G$49,"▲","-")),2),NA())</f>
        <v>-0.84</v>
      </c>
      <c r="D21" s="156">
        <f>IF(ISNUMBER(VALUE(SUBSTITUTE(実質収支比率等に係る経年分析!H$49,"▲","-"))),ROUND(VALUE(SUBSTITUTE(実質収支比率等に係る経年分析!H$49,"▲","-")),2),NA())</f>
        <v>3.97</v>
      </c>
      <c r="E21" s="156">
        <f>IF(ISNUMBER(VALUE(SUBSTITUTE(実質収支比率等に係る経年分析!I$49,"▲","-"))),ROUND(VALUE(SUBSTITUTE(実質収支比率等に係る経年分析!I$49,"▲","-")),2),NA())</f>
        <v>-3.54</v>
      </c>
      <c r="F21" s="156">
        <f>IF(ISNUMBER(VALUE(SUBSTITUTE(実質収支比率等に係る経年分析!J$49,"▲","-"))),ROUND(VALUE(SUBSTITUTE(実質収支比率等に係る経年分析!J$49,"▲","-")),2),NA())</f>
        <v>-1.89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e">
        <f>IF(連結実質赤字比率に係る赤字・黒字の構成分析!C$38="",NA(),連結実質赤字比率に係る赤字・黒字の構成分析!C$38)</f>
        <v>#N/A</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#VALUE!</v>
      </c>
      <c r="K32" s="157" t="e">
        <f>IF(ROUND(VALUE(SUBSTITUTE(連結実質赤字比率に係る赤字・黒字の構成分析!J$38,"▲", "-")), 2) &gt;= 0, ABS(ROUND(VALUE(SUBSTITUTE(連結実質赤字比率に係る赤字・黒字の構成分析!J$38,"▲", "-")), 2)), NA())</f>
        <v>#VALUE!</v>
      </c>
    </row>
    <row r="33" spans="1:16" x14ac:dyDescent="0.2">
      <c r="A33" s="157" t="str">
        <f>IF(連結実質赤字比率に係る赤字・黒字の構成分析!C$37="",NA(),連結実質赤字比率に係る赤字・黒字の構成分析!C$37)</f>
        <v>後期高齢者医療特別会計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0.13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0.25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0.13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0.25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0.14000000000000001</v>
      </c>
    </row>
    <row r="34" spans="1:16" x14ac:dyDescent="0.2">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2.5499999999999998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0.93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0.35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0.42</v>
      </c>
    </row>
    <row r="35" spans="1:16" x14ac:dyDescent="0.2">
      <c r="A35" s="157" t="str">
        <f>IF(連結実質赤字比率に係る赤字・黒字の構成分析!C$35="",NA(),連結実質赤字比率に係る赤字・黒字の構成分析!C$35)</f>
        <v>国民健康保険特別会計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1.35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1.38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0.85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0.95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0.93</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7.62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6.09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6.89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6.99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4156</v>
      </c>
      <c r="E42" s="158"/>
      <c r="F42" s="158"/>
      <c r="G42" s="158">
        <f>'実質公債費比率（分子）の構造'!L$52</f>
        <v>3970</v>
      </c>
      <c r="H42" s="158"/>
      <c r="I42" s="158"/>
      <c r="J42" s="158">
        <f>'実質公債費比率（分子）の構造'!M$52</f>
        <v>3599</v>
      </c>
      <c r="K42" s="158"/>
      <c r="L42" s="158"/>
      <c r="M42" s="158">
        <f>'実質公債費比率（分子）の構造'!N$52</f>
        <v>3321</v>
      </c>
      <c r="N42" s="158"/>
      <c r="O42" s="158"/>
      <c r="P42" s="158">
        <f>'実質公債費比率（分子）の構造'!O$52</f>
        <v>2764</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480</v>
      </c>
      <c r="C44" s="158"/>
      <c r="D44" s="158"/>
      <c r="E44" s="158">
        <f>'実質公債費比率（分子）の構造'!L$50</f>
        <v>472</v>
      </c>
      <c r="F44" s="158"/>
      <c r="G44" s="158"/>
      <c r="H44" s="158">
        <f>'実質公債費比率（分子）の構造'!M$50</f>
        <v>469</v>
      </c>
      <c r="I44" s="158"/>
      <c r="J44" s="158"/>
      <c r="K44" s="158">
        <f>'実質公債費比率（分子）の構造'!N$50</f>
        <v>470</v>
      </c>
      <c r="L44" s="158"/>
      <c r="M44" s="158"/>
      <c r="N44" s="158">
        <f>'実質公債費比率（分子）の構造'!O$50</f>
        <v>470</v>
      </c>
      <c r="O44" s="158"/>
      <c r="P44" s="158"/>
    </row>
    <row r="45" spans="1:16" x14ac:dyDescent="0.2">
      <c r="A45" s="158" t="s">
        <v>63</v>
      </c>
      <c r="B45" s="158">
        <f>'実質公債費比率（分子）の構造'!K$49</f>
        <v>96</v>
      </c>
      <c r="C45" s="158"/>
      <c r="D45" s="158"/>
      <c r="E45" s="158">
        <f>'実質公債費比率（分子）の構造'!L$49</f>
        <v>91</v>
      </c>
      <c r="F45" s="158"/>
      <c r="G45" s="158"/>
      <c r="H45" s="158">
        <f>'実質公債費比率（分子）の構造'!M$49</f>
        <v>89</v>
      </c>
      <c r="I45" s="158"/>
      <c r="J45" s="158"/>
      <c r="K45" s="158">
        <f>'実質公債費比率（分子）の構造'!N$49</f>
        <v>109</v>
      </c>
      <c r="L45" s="158"/>
      <c r="M45" s="158"/>
      <c r="N45" s="158">
        <f>'実質公債費比率（分子）の構造'!O$49</f>
        <v>158</v>
      </c>
      <c r="O45" s="158"/>
      <c r="P45" s="158"/>
    </row>
    <row r="46" spans="1:16" x14ac:dyDescent="0.2">
      <c r="A46" s="158" t="s">
        <v>64</v>
      </c>
      <c r="B46" s="158" t="str">
        <f>'実質公債費比率（分子）の構造'!K$48</f>
        <v>-</v>
      </c>
      <c r="C46" s="158"/>
      <c r="D46" s="158"/>
      <c r="E46" s="158" t="str">
        <f>'実質公債費比率（分子）の構造'!L$48</f>
        <v>-</v>
      </c>
      <c r="F46" s="158"/>
      <c r="G46" s="158"/>
      <c r="H46" s="158" t="str">
        <f>'実質公債費比率（分子）の構造'!M$48</f>
        <v>-</v>
      </c>
      <c r="I46" s="158"/>
      <c r="J46" s="158"/>
      <c r="K46" s="158" t="str">
        <f>'実質公債費比率（分子）の構造'!N$48</f>
        <v>-</v>
      </c>
      <c r="L46" s="158"/>
      <c r="M46" s="158"/>
      <c r="N46" s="158" t="str">
        <f>'実質公債費比率（分子）の構造'!O$48</f>
        <v>-</v>
      </c>
      <c r="O46" s="158"/>
      <c r="P46" s="158"/>
    </row>
    <row r="47" spans="1:16" x14ac:dyDescent="0.2">
      <c r="A47" s="158" t="s">
        <v>12</v>
      </c>
      <c r="B47" s="158">
        <f>'実質公債費比率（分子）の構造'!K$47</f>
        <v>134</v>
      </c>
      <c r="C47" s="158"/>
      <c r="D47" s="158"/>
      <c r="E47" s="158">
        <f>'実質公債費比率（分子）の構造'!L$47</f>
        <v>137</v>
      </c>
      <c r="F47" s="158"/>
      <c r="G47" s="158"/>
      <c r="H47" s="158">
        <f>'実質公債費比率（分子）の構造'!M$47</f>
        <v>141</v>
      </c>
      <c r="I47" s="158"/>
      <c r="J47" s="158"/>
      <c r="K47" s="158">
        <f>'実質公債費比率（分子）の構造'!N$47</f>
        <v>137</v>
      </c>
      <c r="L47" s="158"/>
      <c r="M47" s="158"/>
      <c r="N47" s="158">
        <f>'実質公債費比率（分子）の構造'!O$47</f>
        <v>96</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2471</v>
      </c>
      <c r="C49" s="158"/>
      <c r="D49" s="158"/>
      <c r="E49" s="158">
        <f>'実質公債費比率（分子）の構造'!L$45</f>
        <v>2441</v>
      </c>
      <c r="F49" s="158"/>
      <c r="G49" s="158"/>
      <c r="H49" s="158">
        <f>'実質公債費比率（分子）の構造'!M$45</f>
        <v>2447</v>
      </c>
      <c r="I49" s="158"/>
      <c r="J49" s="158"/>
      <c r="K49" s="158">
        <f>'実質公債費比率（分子）の構造'!N$45</f>
        <v>2533</v>
      </c>
      <c r="L49" s="158"/>
      <c r="M49" s="158"/>
      <c r="N49" s="158">
        <f>'実質公債費比率（分子）の構造'!O$45</f>
        <v>2651</v>
      </c>
      <c r="O49" s="158"/>
      <c r="P49" s="158"/>
    </row>
    <row r="50" spans="1:16" x14ac:dyDescent="0.2">
      <c r="A50" s="158" t="s">
        <v>67</v>
      </c>
      <c r="B50" s="158" t="e">
        <f>NA()</f>
        <v>#N/A</v>
      </c>
      <c r="C50" s="158">
        <f>IF(ISNUMBER('実質公債費比率（分子）の構造'!K$53),'実質公債費比率（分子）の構造'!K$53,NA())</f>
        <v>-975</v>
      </c>
      <c r="D50" s="158" t="e">
        <f>NA()</f>
        <v>#N/A</v>
      </c>
      <c r="E50" s="158" t="e">
        <f>NA()</f>
        <v>#N/A</v>
      </c>
      <c r="F50" s="158">
        <f>IF(ISNUMBER('実質公債費比率（分子）の構造'!L$53),'実質公債費比率（分子）の構造'!L$53,NA())</f>
        <v>-829</v>
      </c>
      <c r="G50" s="158" t="e">
        <f>NA()</f>
        <v>#N/A</v>
      </c>
      <c r="H50" s="158" t="e">
        <f>NA()</f>
        <v>#N/A</v>
      </c>
      <c r="I50" s="158">
        <f>IF(ISNUMBER('実質公債費比率（分子）の構造'!M$53),'実質公債費比率（分子）の構造'!M$53,NA())</f>
        <v>-453</v>
      </c>
      <c r="J50" s="158" t="e">
        <f>NA()</f>
        <v>#N/A</v>
      </c>
      <c r="K50" s="158" t="e">
        <f>NA()</f>
        <v>#N/A</v>
      </c>
      <c r="L50" s="158">
        <f>IF(ISNUMBER('実質公債費比率（分子）の構造'!N$53),'実質公債費比率（分子）の構造'!N$53,NA())</f>
        <v>-72</v>
      </c>
      <c r="M50" s="158" t="e">
        <f>NA()</f>
        <v>#N/A</v>
      </c>
      <c r="N50" s="158" t="e">
        <f>NA()</f>
        <v>#N/A</v>
      </c>
      <c r="O50" s="158">
        <f>IF(ISNUMBER('実質公債費比率（分子）の構造'!O$53),'実質公債費比率（分子）の構造'!O$53,NA())</f>
        <v>611</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34607</v>
      </c>
      <c r="E56" s="157"/>
      <c r="F56" s="157"/>
      <c r="G56" s="157">
        <f>'将来負担比率（分子）の構造'!J$52</f>
        <v>39962</v>
      </c>
      <c r="H56" s="157"/>
      <c r="I56" s="157"/>
      <c r="J56" s="157">
        <f>'将来負担比率（分子）の構造'!K$52</f>
        <v>38928</v>
      </c>
      <c r="K56" s="157"/>
      <c r="L56" s="157"/>
      <c r="M56" s="157">
        <f>'将来負担比率（分子）の構造'!L$52</f>
        <v>35252</v>
      </c>
      <c r="N56" s="157"/>
      <c r="O56" s="157"/>
      <c r="P56" s="157">
        <f>'将来負担比率（分子）の構造'!M$52</f>
        <v>33306</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34794</v>
      </c>
      <c r="E58" s="157"/>
      <c r="F58" s="157"/>
      <c r="G58" s="157">
        <f>'将来負担比率（分子）の構造'!J$50</f>
        <v>46174</v>
      </c>
      <c r="H58" s="157"/>
      <c r="I58" s="157"/>
      <c r="J58" s="157">
        <f>'将来負担比率（分子）の構造'!K$50</f>
        <v>53851</v>
      </c>
      <c r="K58" s="157"/>
      <c r="L58" s="157"/>
      <c r="M58" s="157">
        <f>'将来負担比率（分子）の構造'!L$50</f>
        <v>59647</v>
      </c>
      <c r="N58" s="157"/>
      <c r="O58" s="157"/>
      <c r="P58" s="157">
        <f>'将来負担比率（分子）の構造'!M$50</f>
        <v>64986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1016</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14167</v>
      </c>
      <c r="C62" s="157"/>
      <c r="D62" s="157"/>
      <c r="E62" s="157">
        <f>'将来負担比率（分子）の構造'!J$45</f>
        <v>14433</v>
      </c>
      <c r="F62" s="157"/>
      <c r="G62" s="157"/>
      <c r="H62" s="157">
        <f>'将来負担比率（分子）の構造'!K$45</f>
        <v>13708</v>
      </c>
      <c r="I62" s="157"/>
      <c r="J62" s="157"/>
      <c r="K62" s="157">
        <f>'将来負担比率（分子）の構造'!L$45</f>
        <v>13856</v>
      </c>
      <c r="L62" s="157"/>
      <c r="M62" s="157"/>
      <c r="N62" s="157">
        <f>'将来負担比率（分子）の構造'!M$45</f>
        <v>13649</v>
      </c>
      <c r="O62" s="157"/>
      <c r="P62" s="157"/>
    </row>
    <row r="63" spans="1:16" x14ac:dyDescent="0.2">
      <c r="A63" s="157" t="s">
        <v>34</v>
      </c>
      <c r="B63" s="157">
        <f>'将来負担比率（分子）の構造'!I$44</f>
        <v>1233</v>
      </c>
      <c r="C63" s="157"/>
      <c r="D63" s="157"/>
      <c r="E63" s="157">
        <f>'将来負担比率（分子）の構造'!J$44</f>
        <v>1377</v>
      </c>
      <c r="F63" s="157"/>
      <c r="G63" s="157"/>
      <c r="H63" s="157">
        <f>'将来負担比率（分子）の構造'!K$44</f>
        <v>1623</v>
      </c>
      <c r="I63" s="157"/>
      <c r="J63" s="157"/>
      <c r="K63" s="157">
        <f>'将来負担比率（分子）の構造'!L$44</f>
        <v>1709</v>
      </c>
      <c r="L63" s="157"/>
      <c r="M63" s="157"/>
      <c r="N63" s="157">
        <f>'将来負担比率（分子）の構造'!M$44</f>
        <v>1999</v>
      </c>
      <c r="O63" s="157"/>
      <c r="P63" s="157"/>
    </row>
    <row r="64" spans="1:16" x14ac:dyDescent="0.2">
      <c r="A64" s="157" t="s">
        <v>33</v>
      </c>
      <c r="B64" s="157" t="str">
        <f>'将来負担比率（分子）の構造'!I$43</f>
        <v>-</v>
      </c>
      <c r="C64" s="157"/>
      <c r="D64" s="157"/>
      <c r="E64" s="157" t="str">
        <f>'将来負担比率（分子）の構造'!J$43</f>
        <v>-</v>
      </c>
      <c r="F64" s="157"/>
      <c r="G64" s="157"/>
      <c r="H64" s="157" t="str">
        <f>'将来負担比率（分子）の構造'!K$43</f>
        <v>-</v>
      </c>
      <c r="I64" s="157"/>
      <c r="J64" s="157"/>
      <c r="K64" s="157" t="str">
        <f>'将来負担比率（分子）の構造'!L$43</f>
        <v>-</v>
      </c>
      <c r="L64" s="157"/>
      <c r="M64" s="157"/>
      <c r="N64" s="157" t="str">
        <f>'将来負担比率（分子）の構造'!M$43</f>
        <v>-</v>
      </c>
      <c r="O64" s="157"/>
      <c r="P64" s="157"/>
    </row>
    <row r="65" spans="1:16" x14ac:dyDescent="0.2">
      <c r="A65" s="157" t="s">
        <v>32</v>
      </c>
      <c r="B65" s="157">
        <f>'将来負担比率（分子）の構造'!I$42</f>
        <v>4761</v>
      </c>
      <c r="C65" s="157"/>
      <c r="D65" s="157"/>
      <c r="E65" s="157">
        <f>'将来負担比率（分子）の構造'!J$42</f>
        <v>4290</v>
      </c>
      <c r="F65" s="157"/>
      <c r="G65" s="157"/>
      <c r="H65" s="157">
        <f>'将来負担比率（分子）の構造'!K$42</f>
        <v>3818</v>
      </c>
      <c r="I65" s="157"/>
      <c r="J65" s="157"/>
      <c r="K65" s="157">
        <f>'将来負担比率（分子）の構造'!L$42</f>
        <v>3348</v>
      </c>
      <c r="L65" s="157"/>
      <c r="M65" s="157"/>
      <c r="N65" s="157">
        <f>'将来負担比率（分子）の構造'!M$42</f>
        <v>2926</v>
      </c>
      <c r="O65" s="157"/>
      <c r="P65" s="157"/>
    </row>
    <row r="66" spans="1:16" x14ac:dyDescent="0.2">
      <c r="A66" s="157" t="s">
        <v>31</v>
      </c>
      <c r="B66" s="157">
        <f>'将来負担比率（分子）の構造'!I$41</f>
        <v>29883</v>
      </c>
      <c r="C66" s="157"/>
      <c r="D66" s="157"/>
      <c r="E66" s="157">
        <f>'将来負担比率（分子）の構造'!J$41</f>
        <v>29285</v>
      </c>
      <c r="F66" s="157"/>
      <c r="G66" s="157"/>
      <c r="H66" s="157">
        <f>'将来負担比率（分子）の構造'!K$41</f>
        <v>27934</v>
      </c>
      <c r="I66" s="157"/>
      <c r="J66" s="157"/>
      <c r="K66" s="157">
        <f>'将来負担比率（分子）の構造'!L$41</f>
        <v>26263</v>
      </c>
      <c r="L66" s="157"/>
      <c r="M66" s="157"/>
      <c r="N66" s="157">
        <f>'将来負担比率（分子）の構造'!M$41</f>
        <v>26656</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25736</v>
      </c>
      <c r="C72" s="161">
        <f>基金残高に係る経年分析!G55</f>
        <v>25065</v>
      </c>
      <c r="D72" s="161">
        <f>基金残高に係る経年分析!H55</f>
        <v>25890</v>
      </c>
    </row>
    <row r="73" spans="1:16" x14ac:dyDescent="0.2">
      <c r="A73" s="160" t="s">
        <v>74</v>
      </c>
      <c r="B73" s="161">
        <f>基金残高に係る経年分析!F56</f>
        <v>291</v>
      </c>
      <c r="C73" s="161">
        <f>基金残高に係る経年分析!G56</f>
        <v>402</v>
      </c>
      <c r="D73" s="161">
        <f>基金残高に係る経年分析!H56</f>
        <v>433</v>
      </c>
    </row>
    <row r="74" spans="1:16" x14ac:dyDescent="0.2">
      <c r="A74" s="160" t="s">
        <v>75</v>
      </c>
      <c r="B74" s="161">
        <f>基金残高に係る経年分析!F57</f>
        <v>23575</v>
      </c>
      <c r="C74" s="161">
        <f>基金残高に係る経年分析!G57</f>
        <v>30139</v>
      </c>
      <c r="D74" s="161">
        <f>基金残高に係る経年分析!H57</f>
        <v>34798</v>
      </c>
    </row>
  </sheetData>
  <sheetProtection algorithmName="SHA-512" hashValue="D9VxEjiNG4/aokI+76kbWQ67KtPIqDA6+f9IcXHxeavrFut/kr995H0Rl3UGVegMrv5xlj1XqMNazAZX2cdwGA==" saltValue="YT9hh3VDVKkhF0sTxGrOa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abSelected="1" zoomScaleNormal="10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29426165</v>
      </c>
      <c r="S5" s="664"/>
      <c r="T5" s="664"/>
      <c r="U5" s="664"/>
      <c r="V5" s="664"/>
      <c r="W5" s="664"/>
      <c r="X5" s="664"/>
      <c r="Y5" s="689"/>
      <c r="Z5" s="702">
        <v>19.3</v>
      </c>
      <c r="AA5" s="702"/>
      <c r="AB5" s="702"/>
      <c r="AC5" s="702"/>
      <c r="AD5" s="703">
        <v>29426165</v>
      </c>
      <c r="AE5" s="703"/>
      <c r="AF5" s="703"/>
      <c r="AG5" s="703"/>
      <c r="AH5" s="703"/>
      <c r="AI5" s="703"/>
      <c r="AJ5" s="703"/>
      <c r="AK5" s="703"/>
      <c r="AL5" s="690">
        <v>33.4</v>
      </c>
      <c r="AM5" s="672"/>
      <c r="AN5" s="672"/>
      <c r="AO5" s="691"/>
      <c r="AP5" s="666" t="s">
        <v>216</v>
      </c>
      <c r="AQ5" s="667"/>
      <c r="AR5" s="667"/>
      <c r="AS5" s="667"/>
      <c r="AT5" s="667"/>
      <c r="AU5" s="667"/>
      <c r="AV5" s="667"/>
      <c r="AW5" s="667"/>
      <c r="AX5" s="667"/>
      <c r="AY5" s="667"/>
      <c r="AZ5" s="667"/>
      <c r="BA5" s="667"/>
      <c r="BB5" s="667"/>
      <c r="BC5" s="667"/>
      <c r="BD5" s="667"/>
      <c r="BE5" s="667"/>
      <c r="BF5" s="668"/>
      <c r="BG5" s="608">
        <v>29411440</v>
      </c>
      <c r="BH5" s="609"/>
      <c r="BI5" s="609"/>
      <c r="BJ5" s="609"/>
      <c r="BK5" s="609"/>
      <c r="BL5" s="609"/>
      <c r="BM5" s="609"/>
      <c r="BN5" s="610"/>
      <c r="BO5" s="646">
        <v>99.9</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402570</v>
      </c>
      <c r="S6" s="609"/>
      <c r="T6" s="609"/>
      <c r="U6" s="609"/>
      <c r="V6" s="609"/>
      <c r="W6" s="609"/>
      <c r="X6" s="609"/>
      <c r="Y6" s="610"/>
      <c r="Z6" s="646">
        <v>0.3</v>
      </c>
      <c r="AA6" s="646"/>
      <c r="AB6" s="646"/>
      <c r="AC6" s="646"/>
      <c r="AD6" s="647">
        <v>402570</v>
      </c>
      <c r="AE6" s="647"/>
      <c r="AF6" s="647"/>
      <c r="AG6" s="647"/>
      <c r="AH6" s="647"/>
      <c r="AI6" s="647"/>
      <c r="AJ6" s="647"/>
      <c r="AK6" s="647"/>
      <c r="AL6" s="611">
        <v>0.5</v>
      </c>
      <c r="AM6" s="612"/>
      <c r="AN6" s="612"/>
      <c r="AO6" s="648"/>
      <c r="AP6" s="605" t="s">
        <v>221</v>
      </c>
      <c r="AQ6" s="606"/>
      <c r="AR6" s="606"/>
      <c r="AS6" s="606"/>
      <c r="AT6" s="606"/>
      <c r="AU6" s="606"/>
      <c r="AV6" s="606"/>
      <c r="AW6" s="606"/>
      <c r="AX6" s="606"/>
      <c r="AY6" s="606"/>
      <c r="AZ6" s="606"/>
      <c r="BA6" s="606"/>
      <c r="BB6" s="606"/>
      <c r="BC6" s="606"/>
      <c r="BD6" s="606"/>
      <c r="BE6" s="606"/>
      <c r="BF6" s="607"/>
      <c r="BG6" s="608">
        <v>29411440</v>
      </c>
      <c r="BH6" s="609"/>
      <c r="BI6" s="609"/>
      <c r="BJ6" s="609"/>
      <c r="BK6" s="609"/>
      <c r="BL6" s="609"/>
      <c r="BM6" s="609"/>
      <c r="BN6" s="610"/>
      <c r="BO6" s="646">
        <v>99.9</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659550</v>
      </c>
      <c r="CS6" s="609"/>
      <c r="CT6" s="609"/>
      <c r="CU6" s="609"/>
      <c r="CV6" s="609"/>
      <c r="CW6" s="609"/>
      <c r="CX6" s="609"/>
      <c r="CY6" s="610"/>
      <c r="CZ6" s="690">
        <v>0.5</v>
      </c>
      <c r="DA6" s="672"/>
      <c r="DB6" s="672"/>
      <c r="DC6" s="692"/>
      <c r="DD6" s="614" t="s">
        <v>122</v>
      </c>
      <c r="DE6" s="609"/>
      <c r="DF6" s="609"/>
      <c r="DG6" s="609"/>
      <c r="DH6" s="609"/>
      <c r="DI6" s="609"/>
      <c r="DJ6" s="609"/>
      <c r="DK6" s="609"/>
      <c r="DL6" s="609"/>
      <c r="DM6" s="609"/>
      <c r="DN6" s="609"/>
      <c r="DO6" s="609"/>
      <c r="DP6" s="610"/>
      <c r="DQ6" s="614">
        <v>659549</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146829</v>
      </c>
      <c r="S7" s="609"/>
      <c r="T7" s="609"/>
      <c r="U7" s="609"/>
      <c r="V7" s="609"/>
      <c r="W7" s="609"/>
      <c r="X7" s="609"/>
      <c r="Y7" s="610"/>
      <c r="Z7" s="646">
        <v>0.1</v>
      </c>
      <c r="AA7" s="646"/>
      <c r="AB7" s="646"/>
      <c r="AC7" s="646"/>
      <c r="AD7" s="647">
        <v>146829</v>
      </c>
      <c r="AE7" s="647"/>
      <c r="AF7" s="647"/>
      <c r="AG7" s="647"/>
      <c r="AH7" s="647"/>
      <c r="AI7" s="647"/>
      <c r="AJ7" s="647"/>
      <c r="AK7" s="647"/>
      <c r="AL7" s="611">
        <v>0.2</v>
      </c>
      <c r="AM7" s="612"/>
      <c r="AN7" s="612"/>
      <c r="AO7" s="648"/>
      <c r="AP7" s="605" t="s">
        <v>224</v>
      </c>
      <c r="AQ7" s="606"/>
      <c r="AR7" s="606"/>
      <c r="AS7" s="606"/>
      <c r="AT7" s="606"/>
      <c r="AU7" s="606"/>
      <c r="AV7" s="606"/>
      <c r="AW7" s="606"/>
      <c r="AX7" s="606"/>
      <c r="AY7" s="606"/>
      <c r="AZ7" s="606"/>
      <c r="BA7" s="606"/>
      <c r="BB7" s="606"/>
      <c r="BC7" s="606"/>
      <c r="BD7" s="606"/>
      <c r="BE7" s="606"/>
      <c r="BF7" s="607"/>
      <c r="BG7" s="608">
        <v>26991964</v>
      </c>
      <c r="BH7" s="609"/>
      <c r="BI7" s="609"/>
      <c r="BJ7" s="609"/>
      <c r="BK7" s="609"/>
      <c r="BL7" s="609"/>
      <c r="BM7" s="609"/>
      <c r="BN7" s="610"/>
      <c r="BO7" s="646">
        <v>91.7</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20101141</v>
      </c>
      <c r="CS7" s="609"/>
      <c r="CT7" s="609"/>
      <c r="CU7" s="609"/>
      <c r="CV7" s="609"/>
      <c r="CW7" s="609"/>
      <c r="CX7" s="609"/>
      <c r="CY7" s="610"/>
      <c r="CZ7" s="646">
        <v>13.7</v>
      </c>
      <c r="DA7" s="646"/>
      <c r="DB7" s="646"/>
      <c r="DC7" s="646"/>
      <c r="DD7" s="614">
        <v>1440852</v>
      </c>
      <c r="DE7" s="609"/>
      <c r="DF7" s="609"/>
      <c r="DG7" s="609"/>
      <c r="DH7" s="609"/>
      <c r="DI7" s="609"/>
      <c r="DJ7" s="609"/>
      <c r="DK7" s="609"/>
      <c r="DL7" s="609"/>
      <c r="DM7" s="609"/>
      <c r="DN7" s="609"/>
      <c r="DO7" s="609"/>
      <c r="DP7" s="610"/>
      <c r="DQ7" s="614">
        <v>17568565</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758365</v>
      </c>
      <c r="S8" s="609"/>
      <c r="T8" s="609"/>
      <c r="U8" s="609"/>
      <c r="V8" s="609"/>
      <c r="W8" s="609"/>
      <c r="X8" s="609"/>
      <c r="Y8" s="610"/>
      <c r="Z8" s="646">
        <v>0.5</v>
      </c>
      <c r="AA8" s="646"/>
      <c r="AB8" s="646"/>
      <c r="AC8" s="646"/>
      <c r="AD8" s="647">
        <v>758365</v>
      </c>
      <c r="AE8" s="647"/>
      <c r="AF8" s="647"/>
      <c r="AG8" s="647"/>
      <c r="AH8" s="647"/>
      <c r="AI8" s="647"/>
      <c r="AJ8" s="647"/>
      <c r="AK8" s="647"/>
      <c r="AL8" s="611">
        <v>0.9</v>
      </c>
      <c r="AM8" s="612"/>
      <c r="AN8" s="612"/>
      <c r="AO8" s="648"/>
      <c r="AP8" s="605" t="s">
        <v>227</v>
      </c>
      <c r="AQ8" s="606"/>
      <c r="AR8" s="606"/>
      <c r="AS8" s="606"/>
      <c r="AT8" s="606"/>
      <c r="AU8" s="606"/>
      <c r="AV8" s="606"/>
      <c r="AW8" s="606"/>
      <c r="AX8" s="606"/>
      <c r="AY8" s="606"/>
      <c r="AZ8" s="606"/>
      <c r="BA8" s="606"/>
      <c r="BB8" s="606"/>
      <c r="BC8" s="606"/>
      <c r="BD8" s="606"/>
      <c r="BE8" s="606"/>
      <c r="BF8" s="607"/>
      <c r="BG8" s="608">
        <v>529849</v>
      </c>
      <c r="BH8" s="609"/>
      <c r="BI8" s="609"/>
      <c r="BJ8" s="609"/>
      <c r="BK8" s="609"/>
      <c r="BL8" s="609"/>
      <c r="BM8" s="609"/>
      <c r="BN8" s="610"/>
      <c r="BO8" s="646">
        <v>1.8</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74025696</v>
      </c>
      <c r="CS8" s="609"/>
      <c r="CT8" s="609"/>
      <c r="CU8" s="609"/>
      <c r="CV8" s="609"/>
      <c r="CW8" s="609"/>
      <c r="CX8" s="609"/>
      <c r="CY8" s="610"/>
      <c r="CZ8" s="646">
        <v>50.5</v>
      </c>
      <c r="DA8" s="646"/>
      <c r="DB8" s="646"/>
      <c r="DC8" s="646"/>
      <c r="DD8" s="614">
        <v>1190837</v>
      </c>
      <c r="DE8" s="609"/>
      <c r="DF8" s="609"/>
      <c r="DG8" s="609"/>
      <c r="DH8" s="609"/>
      <c r="DI8" s="609"/>
      <c r="DJ8" s="609"/>
      <c r="DK8" s="609"/>
      <c r="DL8" s="609"/>
      <c r="DM8" s="609"/>
      <c r="DN8" s="609"/>
      <c r="DO8" s="609"/>
      <c r="DP8" s="610"/>
      <c r="DQ8" s="614">
        <v>41741373</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1109663</v>
      </c>
      <c r="S9" s="609"/>
      <c r="T9" s="609"/>
      <c r="U9" s="609"/>
      <c r="V9" s="609"/>
      <c r="W9" s="609"/>
      <c r="X9" s="609"/>
      <c r="Y9" s="610"/>
      <c r="Z9" s="646">
        <v>0.7</v>
      </c>
      <c r="AA9" s="646"/>
      <c r="AB9" s="646"/>
      <c r="AC9" s="646"/>
      <c r="AD9" s="647">
        <v>1109663</v>
      </c>
      <c r="AE9" s="647"/>
      <c r="AF9" s="647"/>
      <c r="AG9" s="647"/>
      <c r="AH9" s="647"/>
      <c r="AI9" s="647"/>
      <c r="AJ9" s="647"/>
      <c r="AK9" s="647"/>
      <c r="AL9" s="611">
        <v>1.3</v>
      </c>
      <c r="AM9" s="612"/>
      <c r="AN9" s="612"/>
      <c r="AO9" s="648"/>
      <c r="AP9" s="605" t="s">
        <v>230</v>
      </c>
      <c r="AQ9" s="606"/>
      <c r="AR9" s="606"/>
      <c r="AS9" s="606"/>
      <c r="AT9" s="606"/>
      <c r="AU9" s="606"/>
      <c r="AV9" s="606"/>
      <c r="AW9" s="606"/>
      <c r="AX9" s="606"/>
      <c r="AY9" s="606"/>
      <c r="AZ9" s="606"/>
      <c r="BA9" s="606"/>
      <c r="BB9" s="606"/>
      <c r="BC9" s="606"/>
      <c r="BD9" s="606"/>
      <c r="BE9" s="606"/>
      <c r="BF9" s="607"/>
      <c r="BG9" s="608">
        <v>26462115</v>
      </c>
      <c r="BH9" s="609"/>
      <c r="BI9" s="609"/>
      <c r="BJ9" s="609"/>
      <c r="BK9" s="609"/>
      <c r="BL9" s="609"/>
      <c r="BM9" s="609"/>
      <c r="BN9" s="610"/>
      <c r="BO9" s="646">
        <v>89.9</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13679473</v>
      </c>
      <c r="CS9" s="609"/>
      <c r="CT9" s="609"/>
      <c r="CU9" s="609"/>
      <c r="CV9" s="609"/>
      <c r="CW9" s="609"/>
      <c r="CX9" s="609"/>
      <c r="CY9" s="610"/>
      <c r="CZ9" s="646">
        <v>9.3000000000000007</v>
      </c>
      <c r="DA9" s="646"/>
      <c r="DB9" s="646"/>
      <c r="DC9" s="646"/>
      <c r="DD9" s="614">
        <v>3533492</v>
      </c>
      <c r="DE9" s="609"/>
      <c r="DF9" s="609"/>
      <c r="DG9" s="609"/>
      <c r="DH9" s="609"/>
      <c r="DI9" s="609"/>
      <c r="DJ9" s="609"/>
      <c r="DK9" s="609"/>
      <c r="DL9" s="609"/>
      <c r="DM9" s="609"/>
      <c r="DN9" s="609"/>
      <c r="DO9" s="609"/>
      <c r="DP9" s="610"/>
      <c r="DQ9" s="614">
        <v>8984858</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t="s">
        <v>122</v>
      </c>
      <c r="BH10" s="609"/>
      <c r="BI10" s="609"/>
      <c r="BJ10" s="609"/>
      <c r="BK10" s="609"/>
      <c r="BL10" s="609"/>
      <c r="BM10" s="609"/>
      <c r="BN10" s="610"/>
      <c r="BO10" s="646" t="s">
        <v>122</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132467</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117423</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7314461</v>
      </c>
      <c r="S11" s="609"/>
      <c r="T11" s="609"/>
      <c r="U11" s="609"/>
      <c r="V11" s="609"/>
      <c r="W11" s="609"/>
      <c r="X11" s="609"/>
      <c r="Y11" s="610"/>
      <c r="Z11" s="611">
        <v>4.8</v>
      </c>
      <c r="AA11" s="612"/>
      <c r="AB11" s="612"/>
      <c r="AC11" s="613"/>
      <c r="AD11" s="614">
        <v>7314461</v>
      </c>
      <c r="AE11" s="609"/>
      <c r="AF11" s="609"/>
      <c r="AG11" s="609"/>
      <c r="AH11" s="609"/>
      <c r="AI11" s="609"/>
      <c r="AJ11" s="609"/>
      <c r="AK11" s="610"/>
      <c r="AL11" s="611">
        <v>8.3000000000000007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t="s">
        <v>122</v>
      </c>
      <c r="BH11" s="609"/>
      <c r="BI11" s="609"/>
      <c r="BJ11" s="609"/>
      <c r="BK11" s="609"/>
      <c r="BL11" s="609"/>
      <c r="BM11" s="609"/>
      <c r="BN11" s="610"/>
      <c r="BO11" s="646" t="s">
        <v>122</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t="s">
        <v>122</v>
      </c>
      <c r="CS11" s="609"/>
      <c r="CT11" s="609"/>
      <c r="CU11" s="609"/>
      <c r="CV11" s="609"/>
      <c r="CW11" s="609"/>
      <c r="CX11" s="609"/>
      <c r="CY11" s="610"/>
      <c r="CZ11" s="646" t="s">
        <v>122</v>
      </c>
      <c r="DA11" s="646"/>
      <c r="DB11" s="646"/>
      <c r="DC11" s="646"/>
      <c r="DD11" s="614" t="s">
        <v>122</v>
      </c>
      <c r="DE11" s="609"/>
      <c r="DF11" s="609"/>
      <c r="DG11" s="609"/>
      <c r="DH11" s="609"/>
      <c r="DI11" s="609"/>
      <c r="DJ11" s="609"/>
      <c r="DK11" s="609"/>
      <c r="DL11" s="609"/>
      <c r="DM11" s="609"/>
      <c r="DN11" s="609"/>
      <c r="DO11" s="609"/>
      <c r="DP11" s="610"/>
      <c r="DQ11" s="614" t="s">
        <v>122</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t="s">
        <v>122</v>
      </c>
      <c r="BH12" s="609"/>
      <c r="BI12" s="609"/>
      <c r="BJ12" s="609"/>
      <c r="BK12" s="609"/>
      <c r="BL12" s="609"/>
      <c r="BM12" s="609"/>
      <c r="BN12" s="610"/>
      <c r="BO12" s="646" t="s">
        <v>122</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2704929</v>
      </c>
      <c r="CS12" s="609"/>
      <c r="CT12" s="609"/>
      <c r="CU12" s="609"/>
      <c r="CV12" s="609"/>
      <c r="CW12" s="609"/>
      <c r="CX12" s="609"/>
      <c r="CY12" s="610"/>
      <c r="CZ12" s="646">
        <v>1.8</v>
      </c>
      <c r="DA12" s="646"/>
      <c r="DB12" s="646"/>
      <c r="DC12" s="646"/>
      <c r="DD12" s="614">
        <v>3835</v>
      </c>
      <c r="DE12" s="609"/>
      <c r="DF12" s="609"/>
      <c r="DG12" s="609"/>
      <c r="DH12" s="609"/>
      <c r="DI12" s="609"/>
      <c r="DJ12" s="609"/>
      <c r="DK12" s="609"/>
      <c r="DL12" s="609"/>
      <c r="DM12" s="609"/>
      <c r="DN12" s="609"/>
      <c r="DO12" s="609"/>
      <c r="DP12" s="610"/>
      <c r="DQ12" s="614">
        <v>2544315</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v>1376</v>
      </c>
      <c r="S13" s="609"/>
      <c r="T13" s="609"/>
      <c r="U13" s="609"/>
      <c r="V13" s="609"/>
      <c r="W13" s="609"/>
      <c r="X13" s="609"/>
      <c r="Y13" s="610"/>
      <c r="Z13" s="646">
        <v>0</v>
      </c>
      <c r="AA13" s="646"/>
      <c r="AB13" s="646"/>
      <c r="AC13" s="646"/>
      <c r="AD13" s="647">
        <v>1376</v>
      </c>
      <c r="AE13" s="647"/>
      <c r="AF13" s="647"/>
      <c r="AG13" s="647"/>
      <c r="AH13" s="647"/>
      <c r="AI13" s="647"/>
      <c r="AJ13" s="647"/>
      <c r="AK13" s="647"/>
      <c r="AL13" s="611">
        <v>0</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t="s">
        <v>122</v>
      </c>
      <c r="BH13" s="609"/>
      <c r="BI13" s="609"/>
      <c r="BJ13" s="609"/>
      <c r="BK13" s="609"/>
      <c r="BL13" s="609"/>
      <c r="BM13" s="609"/>
      <c r="BN13" s="610"/>
      <c r="BO13" s="646" t="s">
        <v>122</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13028668</v>
      </c>
      <c r="CS13" s="609"/>
      <c r="CT13" s="609"/>
      <c r="CU13" s="609"/>
      <c r="CV13" s="609"/>
      <c r="CW13" s="609"/>
      <c r="CX13" s="609"/>
      <c r="CY13" s="610"/>
      <c r="CZ13" s="646">
        <v>8.9</v>
      </c>
      <c r="DA13" s="646"/>
      <c r="DB13" s="646"/>
      <c r="DC13" s="646"/>
      <c r="DD13" s="614">
        <v>7788500</v>
      </c>
      <c r="DE13" s="609"/>
      <c r="DF13" s="609"/>
      <c r="DG13" s="609"/>
      <c r="DH13" s="609"/>
      <c r="DI13" s="609"/>
      <c r="DJ13" s="609"/>
      <c r="DK13" s="609"/>
      <c r="DL13" s="609"/>
      <c r="DM13" s="609"/>
      <c r="DN13" s="609"/>
      <c r="DO13" s="609"/>
      <c r="DP13" s="610"/>
      <c r="DQ13" s="614">
        <v>6957375</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130829</v>
      </c>
      <c r="BH14" s="609"/>
      <c r="BI14" s="609"/>
      <c r="BJ14" s="609"/>
      <c r="BK14" s="609"/>
      <c r="BL14" s="609"/>
      <c r="BM14" s="609"/>
      <c r="BN14" s="610"/>
      <c r="BO14" s="646">
        <v>0.4</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1034879</v>
      </c>
      <c r="CS14" s="609"/>
      <c r="CT14" s="609"/>
      <c r="CU14" s="609"/>
      <c r="CV14" s="609"/>
      <c r="CW14" s="609"/>
      <c r="CX14" s="609"/>
      <c r="CY14" s="610"/>
      <c r="CZ14" s="646">
        <v>0.7</v>
      </c>
      <c r="DA14" s="646"/>
      <c r="DB14" s="646"/>
      <c r="DC14" s="646"/>
      <c r="DD14" s="614">
        <v>614908</v>
      </c>
      <c r="DE14" s="609"/>
      <c r="DF14" s="609"/>
      <c r="DG14" s="609"/>
      <c r="DH14" s="609"/>
      <c r="DI14" s="609"/>
      <c r="DJ14" s="609"/>
      <c r="DK14" s="609"/>
      <c r="DL14" s="609"/>
      <c r="DM14" s="609"/>
      <c r="DN14" s="609"/>
      <c r="DO14" s="609"/>
      <c r="DP14" s="610"/>
      <c r="DQ14" s="614">
        <v>558976</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148677</v>
      </c>
      <c r="S15" s="609"/>
      <c r="T15" s="609"/>
      <c r="U15" s="609"/>
      <c r="V15" s="609"/>
      <c r="W15" s="609"/>
      <c r="X15" s="609"/>
      <c r="Y15" s="610"/>
      <c r="Z15" s="646">
        <v>0.1</v>
      </c>
      <c r="AA15" s="646"/>
      <c r="AB15" s="646"/>
      <c r="AC15" s="646"/>
      <c r="AD15" s="647">
        <v>148677</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2288647</v>
      </c>
      <c r="BH15" s="609"/>
      <c r="BI15" s="609"/>
      <c r="BJ15" s="609"/>
      <c r="BK15" s="609"/>
      <c r="BL15" s="609"/>
      <c r="BM15" s="609"/>
      <c r="BN15" s="610"/>
      <c r="BO15" s="646">
        <v>7.8</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18286445</v>
      </c>
      <c r="CS15" s="609"/>
      <c r="CT15" s="609"/>
      <c r="CU15" s="609"/>
      <c r="CV15" s="609"/>
      <c r="CW15" s="609"/>
      <c r="CX15" s="609"/>
      <c r="CY15" s="610"/>
      <c r="CZ15" s="646">
        <v>12.5</v>
      </c>
      <c r="DA15" s="646"/>
      <c r="DB15" s="646"/>
      <c r="DC15" s="646"/>
      <c r="DD15" s="614">
        <v>3400343</v>
      </c>
      <c r="DE15" s="609"/>
      <c r="DF15" s="609"/>
      <c r="DG15" s="609"/>
      <c r="DH15" s="609"/>
      <c r="DI15" s="609"/>
      <c r="DJ15" s="609"/>
      <c r="DK15" s="609"/>
      <c r="DL15" s="609"/>
      <c r="DM15" s="609"/>
      <c r="DN15" s="609"/>
      <c r="DO15" s="609"/>
      <c r="DP15" s="610"/>
      <c r="DQ15" s="614">
        <v>14457435</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t="s">
        <v>122</v>
      </c>
      <c r="S16" s="609"/>
      <c r="T16" s="609"/>
      <c r="U16" s="609"/>
      <c r="V16" s="609"/>
      <c r="W16" s="609"/>
      <c r="X16" s="609"/>
      <c r="Y16" s="610"/>
      <c r="Z16" s="646" t="s">
        <v>122</v>
      </c>
      <c r="AA16" s="646"/>
      <c r="AB16" s="646"/>
      <c r="AC16" s="646"/>
      <c r="AD16" s="647" t="s">
        <v>122</v>
      </c>
      <c r="AE16" s="647"/>
      <c r="AF16" s="647"/>
      <c r="AG16" s="647"/>
      <c r="AH16" s="647"/>
      <c r="AI16" s="647"/>
      <c r="AJ16" s="647"/>
      <c r="AK16" s="647"/>
      <c r="AL16" s="611" t="s">
        <v>122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1494643</v>
      </c>
      <c r="S17" s="609"/>
      <c r="T17" s="609"/>
      <c r="U17" s="609"/>
      <c r="V17" s="609"/>
      <c r="W17" s="609"/>
      <c r="X17" s="609"/>
      <c r="Y17" s="610"/>
      <c r="Z17" s="646">
        <v>1</v>
      </c>
      <c r="AA17" s="646"/>
      <c r="AB17" s="646"/>
      <c r="AC17" s="646"/>
      <c r="AD17" s="647">
        <v>1494643</v>
      </c>
      <c r="AE17" s="647"/>
      <c r="AF17" s="647"/>
      <c r="AG17" s="647"/>
      <c r="AH17" s="647"/>
      <c r="AI17" s="647"/>
      <c r="AJ17" s="647"/>
      <c r="AK17" s="647"/>
      <c r="AL17" s="611">
        <v>1.7</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2811031</v>
      </c>
      <c r="CS17" s="609"/>
      <c r="CT17" s="609"/>
      <c r="CU17" s="609"/>
      <c r="CV17" s="609"/>
      <c r="CW17" s="609"/>
      <c r="CX17" s="609"/>
      <c r="CY17" s="610"/>
      <c r="CZ17" s="646">
        <v>1.9</v>
      </c>
      <c r="DA17" s="646"/>
      <c r="DB17" s="646"/>
      <c r="DC17" s="646"/>
      <c r="DD17" s="614" t="s">
        <v>122</v>
      </c>
      <c r="DE17" s="609"/>
      <c r="DF17" s="609"/>
      <c r="DG17" s="609"/>
      <c r="DH17" s="609"/>
      <c r="DI17" s="609"/>
      <c r="DJ17" s="609"/>
      <c r="DK17" s="609"/>
      <c r="DL17" s="609"/>
      <c r="DM17" s="609"/>
      <c r="DN17" s="609"/>
      <c r="DO17" s="609"/>
      <c r="DP17" s="610"/>
      <c r="DQ17" s="614">
        <v>2811031</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156147</v>
      </c>
      <c r="S18" s="609"/>
      <c r="T18" s="609"/>
      <c r="U18" s="609"/>
      <c r="V18" s="609"/>
      <c r="W18" s="609"/>
      <c r="X18" s="609"/>
      <c r="Y18" s="610"/>
      <c r="Z18" s="646">
        <v>0.1</v>
      </c>
      <c r="AA18" s="646"/>
      <c r="AB18" s="646"/>
      <c r="AC18" s="646"/>
      <c r="AD18" s="647">
        <v>156147</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1338496</v>
      </c>
      <c r="S19" s="609"/>
      <c r="T19" s="609"/>
      <c r="U19" s="609"/>
      <c r="V19" s="609"/>
      <c r="W19" s="609"/>
      <c r="X19" s="609"/>
      <c r="Y19" s="610"/>
      <c r="Z19" s="646">
        <v>0.9</v>
      </c>
      <c r="AA19" s="646"/>
      <c r="AB19" s="646"/>
      <c r="AC19" s="646"/>
      <c r="AD19" s="647">
        <v>1338496</v>
      </c>
      <c r="AE19" s="647"/>
      <c r="AF19" s="647"/>
      <c r="AG19" s="647"/>
      <c r="AH19" s="647"/>
      <c r="AI19" s="647"/>
      <c r="AJ19" s="647"/>
      <c r="AK19" s="647"/>
      <c r="AL19" s="611">
        <v>1.5</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14725</v>
      </c>
      <c r="BH19" s="609"/>
      <c r="BI19" s="609"/>
      <c r="BJ19" s="609"/>
      <c r="BK19" s="609"/>
      <c r="BL19" s="609"/>
      <c r="BM19" s="609"/>
      <c r="BN19" s="610"/>
      <c r="BO19" s="646">
        <v>0.1</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14725</v>
      </c>
      <c r="BH20" s="609"/>
      <c r="BI20" s="609"/>
      <c r="BJ20" s="609"/>
      <c r="BK20" s="609"/>
      <c r="BL20" s="609"/>
      <c r="BM20" s="609"/>
      <c r="BN20" s="610"/>
      <c r="BO20" s="646">
        <v>0.1</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146464279</v>
      </c>
      <c r="CS20" s="609"/>
      <c r="CT20" s="609"/>
      <c r="CU20" s="609"/>
      <c r="CV20" s="609"/>
      <c r="CW20" s="609"/>
      <c r="CX20" s="609"/>
      <c r="CY20" s="610"/>
      <c r="CZ20" s="646">
        <v>100</v>
      </c>
      <c r="DA20" s="646"/>
      <c r="DB20" s="646"/>
      <c r="DC20" s="646"/>
      <c r="DD20" s="614">
        <v>17972767</v>
      </c>
      <c r="DE20" s="609"/>
      <c r="DF20" s="609"/>
      <c r="DG20" s="609"/>
      <c r="DH20" s="609"/>
      <c r="DI20" s="609"/>
      <c r="DJ20" s="609"/>
      <c r="DK20" s="609"/>
      <c r="DL20" s="609"/>
      <c r="DM20" s="609"/>
      <c r="DN20" s="609"/>
      <c r="DO20" s="609"/>
      <c r="DP20" s="610"/>
      <c r="DQ20" s="614">
        <v>96400900</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t="s">
        <v>122</v>
      </c>
      <c r="S21" s="609"/>
      <c r="T21" s="609"/>
      <c r="U21" s="609"/>
      <c r="V21" s="609"/>
      <c r="W21" s="609"/>
      <c r="X21" s="609"/>
      <c r="Y21" s="610"/>
      <c r="Z21" s="646" t="s">
        <v>122</v>
      </c>
      <c r="AA21" s="646"/>
      <c r="AB21" s="646"/>
      <c r="AC21" s="646"/>
      <c r="AD21" s="647" t="s">
        <v>122</v>
      </c>
      <c r="AE21" s="647"/>
      <c r="AF21" s="647"/>
      <c r="AG21" s="647"/>
      <c r="AH21" s="647"/>
      <c r="AI21" s="647"/>
      <c r="AJ21" s="647"/>
      <c r="AK21" s="647"/>
      <c r="AL21" s="611" t="s">
        <v>122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14725</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t="s">
        <v>122</v>
      </c>
      <c r="S23" s="609"/>
      <c r="T23" s="609"/>
      <c r="U23" s="609"/>
      <c r="V23" s="609"/>
      <c r="W23" s="609"/>
      <c r="X23" s="609"/>
      <c r="Y23" s="610"/>
      <c r="Z23" s="646" t="s">
        <v>122</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70676702</v>
      </c>
      <c r="CS24" s="664"/>
      <c r="CT24" s="664"/>
      <c r="CU24" s="664"/>
      <c r="CV24" s="664"/>
      <c r="CW24" s="664"/>
      <c r="CX24" s="664"/>
      <c r="CY24" s="689"/>
      <c r="CZ24" s="690">
        <v>48.3</v>
      </c>
      <c r="DA24" s="672"/>
      <c r="DB24" s="672"/>
      <c r="DC24" s="692"/>
      <c r="DD24" s="688">
        <v>40261996</v>
      </c>
      <c r="DE24" s="664"/>
      <c r="DF24" s="664"/>
      <c r="DG24" s="664"/>
      <c r="DH24" s="664"/>
      <c r="DI24" s="664"/>
      <c r="DJ24" s="664"/>
      <c r="DK24" s="689"/>
      <c r="DL24" s="688">
        <v>36117656</v>
      </c>
      <c r="DM24" s="664"/>
      <c r="DN24" s="664"/>
      <c r="DO24" s="664"/>
      <c r="DP24" s="664"/>
      <c r="DQ24" s="664"/>
      <c r="DR24" s="664"/>
      <c r="DS24" s="664"/>
      <c r="DT24" s="664"/>
      <c r="DU24" s="664"/>
      <c r="DV24" s="689"/>
      <c r="DW24" s="690">
        <v>41</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40802749</v>
      </c>
      <c r="S25" s="609"/>
      <c r="T25" s="609"/>
      <c r="U25" s="609"/>
      <c r="V25" s="609"/>
      <c r="W25" s="609"/>
      <c r="X25" s="609"/>
      <c r="Y25" s="610"/>
      <c r="Z25" s="646">
        <v>26.7</v>
      </c>
      <c r="AA25" s="646"/>
      <c r="AB25" s="646"/>
      <c r="AC25" s="646"/>
      <c r="AD25" s="647">
        <v>40802749</v>
      </c>
      <c r="AE25" s="647"/>
      <c r="AF25" s="647"/>
      <c r="AG25" s="647"/>
      <c r="AH25" s="647"/>
      <c r="AI25" s="647"/>
      <c r="AJ25" s="647"/>
      <c r="AK25" s="647"/>
      <c r="AL25" s="611">
        <v>46.3</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20417732</v>
      </c>
      <c r="CS25" s="621"/>
      <c r="CT25" s="621"/>
      <c r="CU25" s="621"/>
      <c r="CV25" s="621"/>
      <c r="CW25" s="621"/>
      <c r="CX25" s="621"/>
      <c r="CY25" s="622"/>
      <c r="CZ25" s="611">
        <v>13.9</v>
      </c>
      <c r="DA25" s="623"/>
      <c r="DB25" s="623"/>
      <c r="DC25" s="624"/>
      <c r="DD25" s="614">
        <v>18390489</v>
      </c>
      <c r="DE25" s="621"/>
      <c r="DF25" s="621"/>
      <c r="DG25" s="621"/>
      <c r="DH25" s="621"/>
      <c r="DI25" s="621"/>
      <c r="DJ25" s="621"/>
      <c r="DK25" s="622"/>
      <c r="DL25" s="614">
        <v>17528363</v>
      </c>
      <c r="DM25" s="621"/>
      <c r="DN25" s="621"/>
      <c r="DO25" s="621"/>
      <c r="DP25" s="621"/>
      <c r="DQ25" s="621"/>
      <c r="DR25" s="621"/>
      <c r="DS25" s="621"/>
      <c r="DT25" s="621"/>
      <c r="DU25" s="621"/>
      <c r="DV25" s="622"/>
      <c r="DW25" s="611">
        <v>19.899999999999999</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23241</v>
      </c>
      <c r="S26" s="609"/>
      <c r="T26" s="609"/>
      <c r="U26" s="609"/>
      <c r="V26" s="609"/>
      <c r="W26" s="609"/>
      <c r="X26" s="609"/>
      <c r="Y26" s="610"/>
      <c r="Z26" s="646">
        <v>0</v>
      </c>
      <c r="AA26" s="646"/>
      <c r="AB26" s="646"/>
      <c r="AC26" s="646"/>
      <c r="AD26" s="647">
        <v>23241</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12188505</v>
      </c>
      <c r="CS26" s="609"/>
      <c r="CT26" s="609"/>
      <c r="CU26" s="609"/>
      <c r="CV26" s="609"/>
      <c r="CW26" s="609"/>
      <c r="CX26" s="609"/>
      <c r="CY26" s="610"/>
      <c r="CZ26" s="611">
        <v>8.3000000000000007</v>
      </c>
      <c r="DA26" s="623"/>
      <c r="DB26" s="623"/>
      <c r="DC26" s="624"/>
      <c r="DD26" s="614">
        <v>11003887</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1107321</v>
      </c>
      <c r="S27" s="609"/>
      <c r="T27" s="609"/>
      <c r="U27" s="609"/>
      <c r="V27" s="609"/>
      <c r="W27" s="609"/>
      <c r="X27" s="609"/>
      <c r="Y27" s="610"/>
      <c r="Z27" s="646">
        <v>0.7</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29426165</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47447983</v>
      </c>
      <c r="CS27" s="621"/>
      <c r="CT27" s="621"/>
      <c r="CU27" s="621"/>
      <c r="CV27" s="621"/>
      <c r="CW27" s="621"/>
      <c r="CX27" s="621"/>
      <c r="CY27" s="622"/>
      <c r="CZ27" s="611">
        <v>32.4</v>
      </c>
      <c r="DA27" s="623"/>
      <c r="DB27" s="623"/>
      <c r="DC27" s="624"/>
      <c r="DD27" s="614">
        <v>19060520</v>
      </c>
      <c r="DE27" s="621"/>
      <c r="DF27" s="621"/>
      <c r="DG27" s="621"/>
      <c r="DH27" s="621"/>
      <c r="DI27" s="621"/>
      <c r="DJ27" s="621"/>
      <c r="DK27" s="622"/>
      <c r="DL27" s="614">
        <v>15778306</v>
      </c>
      <c r="DM27" s="621"/>
      <c r="DN27" s="621"/>
      <c r="DO27" s="621"/>
      <c r="DP27" s="621"/>
      <c r="DQ27" s="621"/>
      <c r="DR27" s="621"/>
      <c r="DS27" s="621"/>
      <c r="DT27" s="621"/>
      <c r="DU27" s="621"/>
      <c r="DV27" s="622"/>
      <c r="DW27" s="611">
        <v>17.899999999999999</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2276110</v>
      </c>
      <c r="S28" s="609"/>
      <c r="T28" s="609"/>
      <c r="U28" s="609"/>
      <c r="V28" s="609"/>
      <c r="W28" s="609"/>
      <c r="X28" s="609"/>
      <c r="Y28" s="610"/>
      <c r="Z28" s="646">
        <v>1.5</v>
      </c>
      <c r="AA28" s="646"/>
      <c r="AB28" s="646"/>
      <c r="AC28" s="646"/>
      <c r="AD28" s="647">
        <v>1431499</v>
      </c>
      <c r="AE28" s="647"/>
      <c r="AF28" s="647"/>
      <c r="AG28" s="647"/>
      <c r="AH28" s="647"/>
      <c r="AI28" s="647"/>
      <c r="AJ28" s="647"/>
      <c r="AK28" s="647"/>
      <c r="AL28" s="611">
        <v>1.6</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2810987</v>
      </c>
      <c r="CS28" s="609"/>
      <c r="CT28" s="609"/>
      <c r="CU28" s="609"/>
      <c r="CV28" s="609"/>
      <c r="CW28" s="609"/>
      <c r="CX28" s="609"/>
      <c r="CY28" s="610"/>
      <c r="CZ28" s="611">
        <v>1.9</v>
      </c>
      <c r="DA28" s="623"/>
      <c r="DB28" s="623"/>
      <c r="DC28" s="624"/>
      <c r="DD28" s="614">
        <v>2810987</v>
      </c>
      <c r="DE28" s="609"/>
      <c r="DF28" s="609"/>
      <c r="DG28" s="609"/>
      <c r="DH28" s="609"/>
      <c r="DI28" s="609"/>
      <c r="DJ28" s="609"/>
      <c r="DK28" s="610"/>
      <c r="DL28" s="614">
        <v>2810987</v>
      </c>
      <c r="DM28" s="609"/>
      <c r="DN28" s="609"/>
      <c r="DO28" s="609"/>
      <c r="DP28" s="609"/>
      <c r="DQ28" s="609"/>
      <c r="DR28" s="609"/>
      <c r="DS28" s="609"/>
      <c r="DT28" s="609"/>
      <c r="DU28" s="609"/>
      <c r="DV28" s="610"/>
      <c r="DW28" s="611">
        <v>3.2</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509881</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2810987</v>
      </c>
      <c r="CS29" s="621"/>
      <c r="CT29" s="621"/>
      <c r="CU29" s="621"/>
      <c r="CV29" s="621"/>
      <c r="CW29" s="621"/>
      <c r="CX29" s="621"/>
      <c r="CY29" s="622"/>
      <c r="CZ29" s="611">
        <v>1.9</v>
      </c>
      <c r="DA29" s="623"/>
      <c r="DB29" s="623"/>
      <c r="DC29" s="624"/>
      <c r="DD29" s="614">
        <v>2810987</v>
      </c>
      <c r="DE29" s="621"/>
      <c r="DF29" s="621"/>
      <c r="DG29" s="621"/>
      <c r="DH29" s="621"/>
      <c r="DI29" s="621"/>
      <c r="DJ29" s="621"/>
      <c r="DK29" s="622"/>
      <c r="DL29" s="614">
        <v>2810987</v>
      </c>
      <c r="DM29" s="621"/>
      <c r="DN29" s="621"/>
      <c r="DO29" s="621"/>
      <c r="DP29" s="621"/>
      <c r="DQ29" s="621"/>
      <c r="DR29" s="621"/>
      <c r="DS29" s="621"/>
      <c r="DT29" s="621"/>
      <c r="DU29" s="621"/>
      <c r="DV29" s="622"/>
      <c r="DW29" s="611">
        <v>3.2</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26857392</v>
      </c>
      <c r="S30" s="609"/>
      <c r="T30" s="609"/>
      <c r="U30" s="609"/>
      <c r="V30" s="609"/>
      <c r="W30" s="609"/>
      <c r="X30" s="609"/>
      <c r="Y30" s="610"/>
      <c r="Z30" s="646">
        <v>17.600000000000001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2666337</v>
      </c>
      <c r="CS30" s="609"/>
      <c r="CT30" s="609"/>
      <c r="CU30" s="609"/>
      <c r="CV30" s="609"/>
      <c r="CW30" s="609"/>
      <c r="CX30" s="609"/>
      <c r="CY30" s="610"/>
      <c r="CZ30" s="611">
        <v>1.8</v>
      </c>
      <c r="DA30" s="623"/>
      <c r="DB30" s="623"/>
      <c r="DC30" s="624"/>
      <c r="DD30" s="614">
        <v>2666337</v>
      </c>
      <c r="DE30" s="609"/>
      <c r="DF30" s="609"/>
      <c r="DG30" s="609"/>
      <c r="DH30" s="609"/>
      <c r="DI30" s="609"/>
      <c r="DJ30" s="609"/>
      <c r="DK30" s="610"/>
      <c r="DL30" s="614">
        <v>2666337</v>
      </c>
      <c r="DM30" s="609"/>
      <c r="DN30" s="609"/>
      <c r="DO30" s="609"/>
      <c r="DP30" s="609"/>
      <c r="DQ30" s="609"/>
      <c r="DR30" s="609"/>
      <c r="DS30" s="609"/>
      <c r="DT30" s="609"/>
      <c r="DU30" s="609"/>
      <c r="DV30" s="610"/>
      <c r="DW30" s="611">
        <v>3</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v>47814061</v>
      </c>
      <c r="S31" s="609"/>
      <c r="T31" s="609"/>
      <c r="U31" s="609"/>
      <c r="V31" s="609"/>
      <c r="W31" s="609"/>
      <c r="X31" s="609"/>
      <c r="Y31" s="610"/>
      <c r="Z31" s="646">
        <v>31.3</v>
      </c>
      <c r="AA31" s="646"/>
      <c r="AB31" s="646"/>
      <c r="AC31" s="646"/>
      <c r="AD31" s="647">
        <v>45768609</v>
      </c>
      <c r="AE31" s="647"/>
      <c r="AF31" s="647"/>
      <c r="AG31" s="647"/>
      <c r="AH31" s="647"/>
      <c r="AI31" s="647"/>
      <c r="AJ31" s="647"/>
      <c r="AK31" s="647"/>
      <c r="AL31" s="611">
        <v>52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99.3</v>
      </c>
      <c r="BH31" s="671"/>
      <c r="BI31" s="671"/>
      <c r="BJ31" s="671"/>
      <c r="BK31" s="671"/>
      <c r="BL31" s="671"/>
      <c r="BM31" s="672">
        <v>98.8</v>
      </c>
      <c r="BN31" s="671"/>
      <c r="BO31" s="671"/>
      <c r="BP31" s="671"/>
      <c r="BQ31" s="673"/>
      <c r="BR31" s="670">
        <v>99.2</v>
      </c>
      <c r="BS31" s="671"/>
      <c r="BT31" s="671"/>
      <c r="BU31" s="671"/>
      <c r="BV31" s="671"/>
      <c r="BW31" s="671"/>
      <c r="BX31" s="672">
        <v>98.6</v>
      </c>
      <c r="BY31" s="671"/>
      <c r="BZ31" s="671"/>
      <c r="CA31" s="671"/>
      <c r="CB31" s="673"/>
      <c r="CD31" s="629"/>
      <c r="CE31" s="630"/>
      <c r="CF31" s="605" t="s">
        <v>300</v>
      </c>
      <c r="CG31" s="606"/>
      <c r="CH31" s="606"/>
      <c r="CI31" s="606"/>
      <c r="CJ31" s="606"/>
      <c r="CK31" s="606"/>
      <c r="CL31" s="606"/>
      <c r="CM31" s="606"/>
      <c r="CN31" s="606"/>
      <c r="CO31" s="606"/>
      <c r="CP31" s="606"/>
      <c r="CQ31" s="607"/>
      <c r="CR31" s="608">
        <v>144650</v>
      </c>
      <c r="CS31" s="621"/>
      <c r="CT31" s="621"/>
      <c r="CU31" s="621"/>
      <c r="CV31" s="621"/>
      <c r="CW31" s="621"/>
      <c r="CX31" s="621"/>
      <c r="CY31" s="622"/>
      <c r="CZ31" s="611">
        <v>0.1</v>
      </c>
      <c r="DA31" s="623"/>
      <c r="DB31" s="623"/>
      <c r="DC31" s="624"/>
      <c r="DD31" s="614">
        <v>144650</v>
      </c>
      <c r="DE31" s="621"/>
      <c r="DF31" s="621"/>
      <c r="DG31" s="621"/>
      <c r="DH31" s="621"/>
      <c r="DI31" s="621"/>
      <c r="DJ31" s="621"/>
      <c r="DK31" s="622"/>
      <c r="DL31" s="614">
        <v>144650</v>
      </c>
      <c r="DM31" s="621"/>
      <c r="DN31" s="621"/>
      <c r="DO31" s="621"/>
      <c r="DP31" s="621"/>
      <c r="DQ31" s="621"/>
      <c r="DR31" s="621"/>
      <c r="DS31" s="621"/>
      <c r="DT31" s="621"/>
      <c r="DU31" s="621"/>
      <c r="DV31" s="622"/>
      <c r="DW31" s="611">
        <v>0.2</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16425202</v>
      </c>
      <c r="S32" s="609"/>
      <c r="T32" s="609"/>
      <c r="U32" s="609"/>
      <c r="V32" s="609"/>
      <c r="W32" s="609"/>
      <c r="X32" s="609"/>
      <c r="Y32" s="610"/>
      <c r="Z32" s="646">
        <v>10.8</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99.2</v>
      </c>
      <c r="BH32" s="621"/>
      <c r="BI32" s="621"/>
      <c r="BJ32" s="621"/>
      <c r="BK32" s="621"/>
      <c r="BL32" s="621"/>
      <c r="BM32" s="612">
        <v>98.7</v>
      </c>
      <c r="BN32" s="621"/>
      <c r="BO32" s="621"/>
      <c r="BP32" s="621"/>
      <c r="BQ32" s="644"/>
      <c r="BR32" s="674">
        <v>99.1</v>
      </c>
      <c r="BS32" s="621"/>
      <c r="BT32" s="621"/>
      <c r="BU32" s="621"/>
      <c r="BV32" s="621"/>
      <c r="BW32" s="621"/>
      <c r="BX32" s="612">
        <v>98.5</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430812</v>
      </c>
      <c r="S33" s="609"/>
      <c r="T33" s="609"/>
      <c r="U33" s="609"/>
      <c r="V33" s="609"/>
      <c r="W33" s="609"/>
      <c r="X33" s="609"/>
      <c r="Y33" s="610"/>
      <c r="Z33" s="646">
        <v>0.3</v>
      </c>
      <c r="AA33" s="646"/>
      <c r="AB33" s="646"/>
      <c r="AC33" s="646"/>
      <c r="AD33" s="647">
        <v>17049</v>
      </c>
      <c r="AE33" s="647"/>
      <c r="AF33" s="647"/>
      <c r="AG33" s="647"/>
      <c r="AH33" s="647"/>
      <c r="AI33" s="647"/>
      <c r="AJ33" s="647"/>
      <c r="AK33" s="647"/>
      <c r="AL33" s="611">
        <v>0</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t="s">
        <v>122</v>
      </c>
      <c r="BH33" s="593"/>
      <c r="BI33" s="593"/>
      <c r="BJ33" s="593"/>
      <c r="BK33" s="593"/>
      <c r="BL33" s="593"/>
      <c r="BM33" s="639" t="s">
        <v>122</v>
      </c>
      <c r="BN33" s="593"/>
      <c r="BO33" s="593"/>
      <c r="BP33" s="593"/>
      <c r="BQ33" s="656"/>
      <c r="BR33" s="669" t="s">
        <v>122</v>
      </c>
      <c r="BS33" s="593"/>
      <c r="BT33" s="593"/>
      <c r="BU33" s="593"/>
      <c r="BV33" s="593"/>
      <c r="BW33" s="593"/>
      <c r="BX33" s="639" t="s">
        <v>122</v>
      </c>
      <c r="BY33" s="593"/>
      <c r="BZ33" s="593"/>
      <c r="CA33" s="593"/>
      <c r="CB33" s="656"/>
      <c r="CD33" s="605" t="s">
        <v>307</v>
      </c>
      <c r="CE33" s="606"/>
      <c r="CF33" s="606"/>
      <c r="CG33" s="606"/>
      <c r="CH33" s="606"/>
      <c r="CI33" s="606"/>
      <c r="CJ33" s="606"/>
      <c r="CK33" s="606"/>
      <c r="CL33" s="606"/>
      <c r="CM33" s="606"/>
      <c r="CN33" s="606"/>
      <c r="CO33" s="606"/>
      <c r="CP33" s="606"/>
      <c r="CQ33" s="607"/>
      <c r="CR33" s="608">
        <v>57814810</v>
      </c>
      <c r="CS33" s="621"/>
      <c r="CT33" s="621"/>
      <c r="CU33" s="621"/>
      <c r="CV33" s="621"/>
      <c r="CW33" s="621"/>
      <c r="CX33" s="621"/>
      <c r="CY33" s="622"/>
      <c r="CZ33" s="611">
        <v>39.5</v>
      </c>
      <c r="DA33" s="623"/>
      <c r="DB33" s="623"/>
      <c r="DC33" s="624"/>
      <c r="DD33" s="614">
        <v>48330648</v>
      </c>
      <c r="DE33" s="621"/>
      <c r="DF33" s="621"/>
      <c r="DG33" s="621"/>
      <c r="DH33" s="621"/>
      <c r="DI33" s="621"/>
      <c r="DJ33" s="621"/>
      <c r="DK33" s="622"/>
      <c r="DL33" s="614">
        <v>33009182</v>
      </c>
      <c r="DM33" s="621"/>
      <c r="DN33" s="621"/>
      <c r="DO33" s="621"/>
      <c r="DP33" s="621"/>
      <c r="DQ33" s="621"/>
      <c r="DR33" s="621"/>
      <c r="DS33" s="621"/>
      <c r="DT33" s="621"/>
      <c r="DU33" s="621"/>
      <c r="DV33" s="622"/>
      <c r="DW33" s="611">
        <v>37.5</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1161325</v>
      </c>
      <c r="S34" s="609"/>
      <c r="T34" s="609"/>
      <c r="U34" s="609"/>
      <c r="V34" s="609"/>
      <c r="W34" s="609"/>
      <c r="X34" s="609"/>
      <c r="Y34" s="610"/>
      <c r="Z34" s="646">
        <v>0.8</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27462428</v>
      </c>
      <c r="CS34" s="609"/>
      <c r="CT34" s="609"/>
      <c r="CU34" s="609"/>
      <c r="CV34" s="609"/>
      <c r="CW34" s="609"/>
      <c r="CX34" s="609"/>
      <c r="CY34" s="610"/>
      <c r="CZ34" s="611">
        <v>18.8</v>
      </c>
      <c r="DA34" s="623"/>
      <c r="DB34" s="623"/>
      <c r="DC34" s="624"/>
      <c r="DD34" s="614">
        <v>22770888</v>
      </c>
      <c r="DE34" s="609"/>
      <c r="DF34" s="609"/>
      <c r="DG34" s="609"/>
      <c r="DH34" s="609"/>
      <c r="DI34" s="609"/>
      <c r="DJ34" s="609"/>
      <c r="DK34" s="610"/>
      <c r="DL34" s="614">
        <v>20497233</v>
      </c>
      <c r="DM34" s="609"/>
      <c r="DN34" s="609"/>
      <c r="DO34" s="609"/>
      <c r="DP34" s="609"/>
      <c r="DQ34" s="609"/>
      <c r="DR34" s="609"/>
      <c r="DS34" s="609"/>
      <c r="DT34" s="609"/>
      <c r="DU34" s="609"/>
      <c r="DV34" s="610"/>
      <c r="DW34" s="611">
        <v>23.3</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7059512</v>
      </c>
      <c r="S35" s="609"/>
      <c r="T35" s="609"/>
      <c r="U35" s="609"/>
      <c r="V35" s="609"/>
      <c r="W35" s="609"/>
      <c r="X35" s="609"/>
      <c r="Y35" s="610"/>
      <c r="Z35" s="646">
        <v>4.5999999999999996</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995421</v>
      </c>
      <c r="CS35" s="621"/>
      <c r="CT35" s="621"/>
      <c r="CU35" s="621"/>
      <c r="CV35" s="621"/>
      <c r="CW35" s="621"/>
      <c r="CX35" s="621"/>
      <c r="CY35" s="622"/>
      <c r="CZ35" s="611">
        <v>0.7</v>
      </c>
      <c r="DA35" s="623"/>
      <c r="DB35" s="623"/>
      <c r="DC35" s="624"/>
      <c r="DD35" s="614">
        <v>842011</v>
      </c>
      <c r="DE35" s="621"/>
      <c r="DF35" s="621"/>
      <c r="DG35" s="621"/>
      <c r="DH35" s="621"/>
      <c r="DI35" s="621"/>
      <c r="DJ35" s="621"/>
      <c r="DK35" s="622"/>
      <c r="DL35" s="614">
        <v>842011</v>
      </c>
      <c r="DM35" s="621"/>
      <c r="DN35" s="621"/>
      <c r="DO35" s="621"/>
      <c r="DP35" s="621"/>
      <c r="DQ35" s="621"/>
      <c r="DR35" s="621"/>
      <c r="DS35" s="621"/>
      <c r="DT35" s="621"/>
      <c r="DU35" s="621"/>
      <c r="DV35" s="622"/>
      <c r="DW35" s="611">
        <v>1</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3089122</v>
      </c>
      <c r="S36" s="609"/>
      <c r="T36" s="609"/>
      <c r="U36" s="609"/>
      <c r="V36" s="609"/>
      <c r="W36" s="609"/>
      <c r="X36" s="609"/>
      <c r="Y36" s="610"/>
      <c r="Z36" s="646">
        <v>2</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11012612</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787455</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9403350</v>
      </c>
      <c r="CS36" s="609"/>
      <c r="CT36" s="609"/>
      <c r="CU36" s="609"/>
      <c r="CV36" s="609"/>
      <c r="CW36" s="609"/>
      <c r="CX36" s="609"/>
      <c r="CY36" s="610"/>
      <c r="CZ36" s="611">
        <v>6.4</v>
      </c>
      <c r="DA36" s="623"/>
      <c r="DB36" s="623"/>
      <c r="DC36" s="624"/>
      <c r="DD36" s="614">
        <v>7761686</v>
      </c>
      <c r="DE36" s="609"/>
      <c r="DF36" s="609"/>
      <c r="DG36" s="609"/>
      <c r="DH36" s="609"/>
      <c r="DI36" s="609"/>
      <c r="DJ36" s="609"/>
      <c r="DK36" s="610"/>
      <c r="DL36" s="614">
        <v>4165483</v>
      </c>
      <c r="DM36" s="609"/>
      <c r="DN36" s="609"/>
      <c r="DO36" s="609"/>
      <c r="DP36" s="609"/>
      <c r="DQ36" s="609"/>
      <c r="DR36" s="609"/>
      <c r="DS36" s="609"/>
      <c r="DT36" s="609"/>
      <c r="DU36" s="609"/>
      <c r="DV36" s="610"/>
      <c r="DW36" s="611">
        <v>4.7</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2236212</v>
      </c>
      <c r="S37" s="609"/>
      <c r="T37" s="609"/>
      <c r="U37" s="609"/>
      <c r="V37" s="609"/>
      <c r="W37" s="609"/>
      <c r="X37" s="609"/>
      <c r="Y37" s="610"/>
      <c r="Z37" s="646">
        <v>1.5</v>
      </c>
      <c r="AA37" s="646"/>
      <c r="AB37" s="646"/>
      <c r="AC37" s="646"/>
      <c r="AD37" s="647">
        <v>6091</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344250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-274345</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1651186</v>
      </c>
      <c r="CS37" s="621"/>
      <c r="CT37" s="621"/>
      <c r="CU37" s="621"/>
      <c r="CV37" s="621"/>
      <c r="CW37" s="621"/>
      <c r="CX37" s="621"/>
      <c r="CY37" s="622"/>
      <c r="CZ37" s="611">
        <v>1.1000000000000001</v>
      </c>
      <c r="DA37" s="623"/>
      <c r="DB37" s="623"/>
      <c r="DC37" s="624"/>
      <c r="DD37" s="614">
        <v>1651186</v>
      </c>
      <c r="DE37" s="621"/>
      <c r="DF37" s="621"/>
      <c r="DG37" s="621"/>
      <c r="DH37" s="621"/>
      <c r="DI37" s="621"/>
      <c r="DJ37" s="621"/>
      <c r="DK37" s="622"/>
      <c r="DL37" s="614">
        <v>1203132</v>
      </c>
      <c r="DM37" s="621"/>
      <c r="DN37" s="621"/>
      <c r="DO37" s="621"/>
      <c r="DP37" s="621"/>
      <c r="DQ37" s="621"/>
      <c r="DR37" s="621"/>
      <c r="DS37" s="621"/>
      <c r="DT37" s="621"/>
      <c r="DU37" s="621"/>
      <c r="DV37" s="622"/>
      <c r="DW37" s="611">
        <v>1.4</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2944000</v>
      </c>
      <c r="S38" s="609"/>
      <c r="T38" s="609"/>
      <c r="U38" s="609"/>
      <c r="V38" s="609"/>
      <c r="W38" s="609"/>
      <c r="X38" s="609"/>
      <c r="Y38" s="610"/>
      <c r="Z38" s="646">
        <v>1.9</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t="s">
        <v>122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36887</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11012612</v>
      </c>
      <c r="CS38" s="609"/>
      <c r="CT38" s="609"/>
      <c r="CU38" s="609"/>
      <c r="CV38" s="609"/>
      <c r="CW38" s="609"/>
      <c r="CX38" s="609"/>
      <c r="CY38" s="610"/>
      <c r="CZ38" s="611">
        <v>7.5</v>
      </c>
      <c r="DA38" s="623"/>
      <c r="DB38" s="623"/>
      <c r="DC38" s="624"/>
      <c r="DD38" s="614">
        <v>9155975</v>
      </c>
      <c r="DE38" s="609"/>
      <c r="DF38" s="609"/>
      <c r="DG38" s="609"/>
      <c r="DH38" s="609"/>
      <c r="DI38" s="609"/>
      <c r="DJ38" s="609"/>
      <c r="DK38" s="610"/>
      <c r="DL38" s="614">
        <v>7504396</v>
      </c>
      <c r="DM38" s="609"/>
      <c r="DN38" s="609"/>
      <c r="DO38" s="609"/>
      <c r="DP38" s="609"/>
      <c r="DQ38" s="609"/>
      <c r="DR38" s="609"/>
      <c r="DS38" s="609"/>
      <c r="DT38" s="609"/>
      <c r="DU38" s="609"/>
      <c r="DV38" s="610"/>
      <c r="DW38" s="611">
        <v>8.5</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47579</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8919182</v>
      </c>
      <c r="CS39" s="621"/>
      <c r="CT39" s="621"/>
      <c r="CU39" s="621"/>
      <c r="CV39" s="621"/>
      <c r="CW39" s="621"/>
      <c r="CX39" s="621"/>
      <c r="CY39" s="622"/>
      <c r="CZ39" s="611">
        <v>6.1</v>
      </c>
      <c r="DA39" s="623"/>
      <c r="DB39" s="623"/>
      <c r="DC39" s="624"/>
      <c r="DD39" s="614">
        <v>7778382</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145</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21817</v>
      </c>
      <c r="CS40" s="609"/>
      <c r="CT40" s="609"/>
      <c r="CU40" s="609"/>
      <c r="CV40" s="609"/>
      <c r="CW40" s="609"/>
      <c r="CX40" s="609"/>
      <c r="CY40" s="610"/>
      <c r="CZ40" s="611">
        <v>0</v>
      </c>
      <c r="DA40" s="623"/>
      <c r="DB40" s="623"/>
      <c r="DC40" s="624"/>
      <c r="DD40" s="614">
        <v>21706</v>
      </c>
      <c r="DE40" s="609"/>
      <c r="DF40" s="609"/>
      <c r="DG40" s="609"/>
      <c r="DH40" s="609"/>
      <c r="DI40" s="609"/>
      <c r="DJ40" s="609"/>
      <c r="DK40" s="610"/>
      <c r="DL40" s="614">
        <v>59</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152736940</v>
      </c>
      <c r="S41" s="633"/>
      <c r="T41" s="633"/>
      <c r="U41" s="633"/>
      <c r="V41" s="633"/>
      <c r="W41" s="633"/>
      <c r="X41" s="633"/>
      <c r="Y41" s="636"/>
      <c r="Z41" s="637">
        <v>100</v>
      </c>
      <c r="AA41" s="637"/>
      <c r="AB41" s="637"/>
      <c r="AC41" s="637"/>
      <c r="AD41" s="638">
        <v>88049238</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3396453</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7271909</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336</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17972767</v>
      </c>
      <c r="CS42" s="621"/>
      <c r="CT42" s="621"/>
      <c r="CU42" s="621"/>
      <c r="CV42" s="621"/>
      <c r="CW42" s="621"/>
      <c r="CX42" s="621"/>
      <c r="CY42" s="622"/>
      <c r="CZ42" s="611">
        <v>12.3</v>
      </c>
      <c r="DA42" s="623"/>
      <c r="DB42" s="623"/>
      <c r="DC42" s="624"/>
      <c r="DD42" s="614">
        <v>7808256</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456974</v>
      </c>
      <c r="CS43" s="621"/>
      <c r="CT43" s="621"/>
      <c r="CU43" s="621"/>
      <c r="CV43" s="621"/>
      <c r="CW43" s="621"/>
      <c r="CX43" s="621"/>
      <c r="CY43" s="622"/>
      <c r="CZ43" s="611">
        <v>0.3</v>
      </c>
      <c r="DA43" s="623"/>
      <c r="DB43" s="623"/>
      <c r="DC43" s="624"/>
      <c r="DD43" s="614">
        <v>456974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17972767</v>
      </c>
      <c r="CS44" s="609"/>
      <c r="CT44" s="609"/>
      <c r="CU44" s="609"/>
      <c r="CV44" s="609"/>
      <c r="CW44" s="609"/>
      <c r="CX44" s="609"/>
      <c r="CY44" s="610"/>
      <c r="CZ44" s="611">
        <v>12.3</v>
      </c>
      <c r="DA44" s="612"/>
      <c r="DB44" s="612"/>
      <c r="DC44" s="613"/>
      <c r="DD44" s="614">
        <v>7808256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6944418</v>
      </c>
      <c r="CS45" s="621"/>
      <c r="CT45" s="621"/>
      <c r="CU45" s="621"/>
      <c r="CV45" s="621"/>
      <c r="CW45" s="621"/>
      <c r="CX45" s="621"/>
      <c r="CY45" s="622"/>
      <c r="CZ45" s="611">
        <v>4.7</v>
      </c>
      <c r="DA45" s="623"/>
      <c r="DB45" s="623"/>
      <c r="DC45" s="624"/>
      <c r="DD45" s="614">
        <v>958807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11028349</v>
      </c>
      <c r="CS46" s="609"/>
      <c r="CT46" s="609"/>
      <c r="CU46" s="609"/>
      <c r="CV46" s="609"/>
      <c r="CW46" s="609"/>
      <c r="CX46" s="609"/>
      <c r="CY46" s="610"/>
      <c r="CZ46" s="611">
        <v>7.5</v>
      </c>
      <c r="DA46" s="612"/>
      <c r="DB46" s="612"/>
      <c r="DC46" s="613"/>
      <c r="DD46" s="614">
        <v>6849449</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146464279</v>
      </c>
      <c r="CS49" s="593"/>
      <c r="CT49" s="593"/>
      <c r="CU49" s="593"/>
      <c r="CV49" s="593"/>
      <c r="CW49" s="593"/>
      <c r="CX49" s="593"/>
      <c r="CY49" s="594"/>
      <c r="CZ49" s="595">
        <v>100</v>
      </c>
      <c r="DA49" s="596"/>
      <c r="DB49" s="596"/>
      <c r="DC49" s="597"/>
      <c r="DD49" s="598">
        <v>96400900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dcwhg2Iy9eUazcvdNZ637v3pfMIYL56FM6hzulwaCVxYBGP/D9IQ80nwto3MlhMbGnKtuhrnQCkDIgsXAd6WdA==" saltValue="TvtvxjnT/WqHOF3H3NbWl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70" zoomScaleSheetLayoutView="70" workbookViewId="0"/>
  </sheetViews>
  <sheetFormatPr defaultColWidth="0" defaultRowHeight="13" zeroHeight="1" x14ac:dyDescent="0.2"/>
  <cols>
    <col min="1" max="130" width="2.81640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8" t="s">
        <v>352</v>
      </c>
      <c r="B2" s="1078"/>
      <c r="C2" s="1078"/>
      <c r="D2" s="1078"/>
      <c r="E2" s="1078"/>
      <c r="F2" s="1078"/>
      <c r="G2" s="1078"/>
      <c r="H2" s="1078"/>
      <c r="I2" s="1078"/>
      <c r="J2" s="1078"/>
      <c r="K2" s="1078"/>
      <c r="L2" s="1078"/>
      <c r="M2" s="1078"/>
      <c r="N2" s="1078"/>
      <c r="O2" s="1078"/>
      <c r="P2" s="1078"/>
      <c r="Q2" s="1078"/>
      <c r="R2" s="1078"/>
      <c r="S2" s="1078"/>
      <c r="T2" s="1078"/>
      <c r="U2" s="1078"/>
      <c r="V2" s="1078"/>
      <c r="W2" s="1078"/>
      <c r="X2" s="1078"/>
      <c r="Y2" s="1078"/>
      <c r="Z2" s="1078"/>
      <c r="AA2" s="1078"/>
      <c r="AB2" s="1078"/>
      <c r="AC2" s="1078"/>
      <c r="AD2" s="1078"/>
      <c r="AE2" s="1078"/>
      <c r="AF2" s="1078"/>
      <c r="AG2" s="1078"/>
      <c r="AH2" s="1078"/>
      <c r="AI2" s="1078"/>
      <c r="AJ2" s="1078"/>
      <c r="AK2" s="1078"/>
      <c r="AL2" s="1078"/>
      <c r="AM2" s="1078"/>
      <c r="AN2" s="1078"/>
      <c r="AO2" s="1078"/>
      <c r="AP2" s="1078"/>
      <c r="AQ2" s="1078"/>
      <c r="AR2" s="1078"/>
      <c r="AS2" s="1078"/>
      <c r="AT2" s="1078"/>
      <c r="AU2" s="1078"/>
      <c r="AV2" s="1078"/>
      <c r="AW2" s="1078"/>
      <c r="AX2" s="1078"/>
      <c r="AY2" s="1078"/>
      <c r="AZ2" s="1078"/>
      <c r="BA2" s="1078"/>
      <c r="BB2" s="1078"/>
      <c r="BC2" s="1078"/>
      <c r="BD2" s="1078"/>
      <c r="BE2" s="1078"/>
      <c r="BF2" s="1078"/>
      <c r="BG2" s="1078"/>
      <c r="BH2" s="1078"/>
      <c r="BI2" s="107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9" t="s">
        <v>353</v>
      </c>
      <c r="DK2" s="1080"/>
      <c r="DL2" s="1080"/>
      <c r="DM2" s="1080"/>
      <c r="DN2" s="1080"/>
      <c r="DO2" s="1081"/>
      <c r="DP2" s="210"/>
      <c r="DQ2" s="1079" t="s">
        <v>354</v>
      </c>
      <c r="DR2" s="1080"/>
      <c r="DS2" s="1080"/>
      <c r="DT2" s="1080"/>
      <c r="DU2" s="1080"/>
      <c r="DV2" s="1080"/>
      <c r="DW2" s="1080"/>
      <c r="DX2" s="1080"/>
      <c r="DY2" s="1080"/>
      <c r="DZ2" s="108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2"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2" t="s">
        <v>371</v>
      </c>
      <c r="DH5" s="1073"/>
      <c r="DI5" s="1073"/>
      <c r="DJ5" s="1073"/>
      <c r="DK5" s="1074"/>
      <c r="DL5" s="1072" t="s">
        <v>372</v>
      </c>
      <c r="DM5" s="1073"/>
      <c r="DN5" s="1073"/>
      <c r="DO5" s="1073"/>
      <c r="DP5" s="1074"/>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3"/>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5"/>
      <c r="DH6" s="1076"/>
      <c r="DI6" s="1076"/>
      <c r="DJ6" s="1076"/>
      <c r="DK6" s="1077"/>
      <c r="DL6" s="1075"/>
      <c r="DM6" s="1076"/>
      <c r="DN6" s="1076"/>
      <c r="DO6" s="1076"/>
      <c r="DP6" s="1077"/>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90">
        <v>152904</v>
      </c>
      <c r="R7" s="1091"/>
      <c r="S7" s="1091"/>
      <c r="T7" s="1091"/>
      <c r="U7" s="1091"/>
      <c r="V7" s="1091">
        <v>146631</v>
      </c>
      <c r="W7" s="1091"/>
      <c r="X7" s="1091"/>
      <c r="Y7" s="1091"/>
      <c r="Z7" s="1091"/>
      <c r="AA7" s="1091">
        <v>6273</v>
      </c>
      <c r="AB7" s="1091"/>
      <c r="AC7" s="1091"/>
      <c r="AD7" s="1091"/>
      <c r="AE7" s="1092"/>
      <c r="AF7" s="1093">
        <v>5911</v>
      </c>
      <c r="AG7" s="1094"/>
      <c r="AH7" s="1094"/>
      <c r="AI7" s="1094"/>
      <c r="AJ7" s="1095"/>
      <c r="AK7" s="1096">
        <v>7088</v>
      </c>
      <c r="AL7" s="1097"/>
      <c r="AM7" s="1097"/>
      <c r="AN7" s="1097"/>
      <c r="AO7" s="1097"/>
      <c r="AP7" s="1097">
        <v>26656</v>
      </c>
      <c r="AQ7" s="1097"/>
      <c r="AR7" s="1097"/>
      <c r="AS7" s="1097"/>
      <c r="AT7" s="1097"/>
      <c r="AU7" s="1098"/>
      <c r="AV7" s="1098"/>
      <c r="AW7" s="1098"/>
      <c r="AX7" s="1098"/>
      <c r="AY7" s="1099"/>
      <c r="AZ7" s="214"/>
      <c r="BA7" s="214"/>
      <c r="BB7" s="214"/>
      <c r="BC7" s="214"/>
      <c r="BD7" s="214"/>
      <c r="BE7" s="215"/>
      <c r="BF7" s="215"/>
      <c r="BG7" s="215"/>
      <c r="BH7" s="215"/>
      <c r="BI7" s="215"/>
      <c r="BJ7" s="215"/>
      <c r="BK7" s="215"/>
      <c r="BL7" s="215"/>
      <c r="BM7" s="215"/>
      <c r="BN7" s="215"/>
      <c r="BO7" s="215"/>
      <c r="BP7" s="215"/>
      <c r="BQ7" s="219">
        <v>1</v>
      </c>
      <c r="BR7" s="220"/>
      <c r="BS7" s="1087" t="s">
        <v>552</v>
      </c>
      <c r="BT7" s="1088"/>
      <c r="BU7" s="1088"/>
      <c r="BV7" s="1088"/>
      <c r="BW7" s="1088"/>
      <c r="BX7" s="1088"/>
      <c r="BY7" s="1088"/>
      <c r="BZ7" s="1088"/>
      <c r="CA7" s="1088"/>
      <c r="CB7" s="1088"/>
      <c r="CC7" s="1088"/>
      <c r="CD7" s="1088"/>
      <c r="CE7" s="1088"/>
      <c r="CF7" s="1088"/>
      <c r="CG7" s="1100"/>
      <c r="CH7" s="1084">
        <v>12</v>
      </c>
      <c r="CI7" s="1085"/>
      <c r="CJ7" s="1085"/>
      <c r="CK7" s="1085"/>
      <c r="CL7" s="1086"/>
      <c r="CM7" s="1084">
        <v>431</v>
      </c>
      <c r="CN7" s="1085"/>
      <c r="CO7" s="1085"/>
      <c r="CP7" s="1085"/>
      <c r="CQ7" s="1086"/>
      <c r="CR7" s="1084">
        <v>200</v>
      </c>
      <c r="CS7" s="1085"/>
      <c r="CT7" s="1085"/>
      <c r="CU7" s="1085"/>
      <c r="CV7" s="1086"/>
      <c r="CW7" s="1084">
        <v>216</v>
      </c>
      <c r="CX7" s="1085"/>
      <c r="CY7" s="1085"/>
      <c r="CZ7" s="1085"/>
      <c r="DA7" s="1086"/>
      <c r="DB7" s="1084" t="s">
        <v>545</v>
      </c>
      <c r="DC7" s="1085"/>
      <c r="DD7" s="1085"/>
      <c r="DE7" s="1085"/>
      <c r="DF7" s="1086"/>
      <c r="DG7" s="1084" t="s">
        <v>545</v>
      </c>
      <c r="DH7" s="1085"/>
      <c r="DI7" s="1085"/>
      <c r="DJ7" s="1085"/>
      <c r="DK7" s="1086"/>
      <c r="DL7" s="1084" t="s">
        <v>545</v>
      </c>
      <c r="DM7" s="1085"/>
      <c r="DN7" s="1085"/>
      <c r="DO7" s="1085"/>
      <c r="DP7" s="1086"/>
      <c r="DQ7" s="1084" t="s">
        <v>545</v>
      </c>
      <c r="DR7" s="1085"/>
      <c r="DS7" s="1085"/>
      <c r="DT7" s="1085"/>
      <c r="DU7" s="1086"/>
      <c r="DV7" s="1087"/>
      <c r="DW7" s="1088"/>
      <c r="DX7" s="1088"/>
      <c r="DY7" s="1088"/>
      <c r="DZ7" s="1089"/>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553</v>
      </c>
      <c r="BT8" s="980"/>
      <c r="BU8" s="980"/>
      <c r="BV8" s="980"/>
      <c r="BW8" s="980"/>
      <c r="BX8" s="980"/>
      <c r="BY8" s="980"/>
      <c r="BZ8" s="980"/>
      <c r="CA8" s="980"/>
      <c r="CB8" s="980"/>
      <c r="CC8" s="980"/>
      <c r="CD8" s="980"/>
      <c r="CE8" s="980"/>
      <c r="CF8" s="980"/>
      <c r="CG8" s="1001"/>
      <c r="CH8" s="976">
        <v>55</v>
      </c>
      <c r="CI8" s="977"/>
      <c r="CJ8" s="977"/>
      <c r="CK8" s="977"/>
      <c r="CL8" s="978"/>
      <c r="CM8" s="976">
        <v>680</v>
      </c>
      <c r="CN8" s="977"/>
      <c r="CO8" s="977"/>
      <c r="CP8" s="977"/>
      <c r="CQ8" s="978"/>
      <c r="CR8" s="976">
        <v>500</v>
      </c>
      <c r="CS8" s="977"/>
      <c r="CT8" s="977"/>
      <c r="CU8" s="977"/>
      <c r="CV8" s="978"/>
      <c r="CW8" s="976">
        <v>116</v>
      </c>
      <c r="CX8" s="977"/>
      <c r="CY8" s="977"/>
      <c r="CZ8" s="977"/>
      <c r="DA8" s="978"/>
      <c r="DB8" s="976" t="s">
        <v>545</v>
      </c>
      <c r="DC8" s="977"/>
      <c r="DD8" s="977"/>
      <c r="DE8" s="977"/>
      <c r="DF8" s="978"/>
      <c r="DG8" s="976" t="s">
        <v>545</v>
      </c>
      <c r="DH8" s="977"/>
      <c r="DI8" s="977"/>
      <c r="DJ8" s="977"/>
      <c r="DK8" s="978"/>
      <c r="DL8" s="976" t="s">
        <v>545</v>
      </c>
      <c r="DM8" s="977"/>
      <c r="DN8" s="977"/>
      <c r="DO8" s="977"/>
      <c r="DP8" s="978"/>
      <c r="DQ8" s="976" t="s">
        <v>545</v>
      </c>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554</v>
      </c>
      <c r="BT9" s="980"/>
      <c r="BU9" s="980"/>
      <c r="BV9" s="980"/>
      <c r="BW9" s="980"/>
      <c r="BX9" s="980"/>
      <c r="BY9" s="980"/>
      <c r="BZ9" s="980"/>
      <c r="CA9" s="980"/>
      <c r="CB9" s="980"/>
      <c r="CC9" s="980"/>
      <c r="CD9" s="980"/>
      <c r="CE9" s="980"/>
      <c r="CF9" s="980"/>
      <c r="CG9" s="1001"/>
      <c r="CH9" s="976">
        <v>11</v>
      </c>
      <c r="CI9" s="977"/>
      <c r="CJ9" s="977"/>
      <c r="CK9" s="977"/>
      <c r="CL9" s="978"/>
      <c r="CM9" s="976">
        <v>488</v>
      </c>
      <c r="CN9" s="977"/>
      <c r="CO9" s="977"/>
      <c r="CP9" s="977"/>
      <c r="CQ9" s="978"/>
      <c r="CR9" s="976">
        <v>35</v>
      </c>
      <c r="CS9" s="977"/>
      <c r="CT9" s="977"/>
      <c r="CU9" s="977"/>
      <c r="CV9" s="978"/>
      <c r="CW9" s="976" t="s">
        <v>545</v>
      </c>
      <c r="CX9" s="977"/>
      <c r="CY9" s="977"/>
      <c r="CZ9" s="977"/>
      <c r="DA9" s="978"/>
      <c r="DB9" s="976" t="s">
        <v>545</v>
      </c>
      <c r="DC9" s="977"/>
      <c r="DD9" s="977"/>
      <c r="DE9" s="977"/>
      <c r="DF9" s="978"/>
      <c r="DG9" s="976" t="s">
        <v>545</v>
      </c>
      <c r="DH9" s="977"/>
      <c r="DI9" s="977"/>
      <c r="DJ9" s="977"/>
      <c r="DK9" s="978"/>
      <c r="DL9" s="976" t="s">
        <v>545</v>
      </c>
      <c r="DM9" s="977"/>
      <c r="DN9" s="977"/>
      <c r="DO9" s="977"/>
      <c r="DP9" s="978"/>
      <c r="DQ9" s="976" t="s">
        <v>545</v>
      </c>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t="s">
        <v>558</v>
      </c>
      <c r="BS10" s="979" t="s">
        <v>555</v>
      </c>
      <c r="BT10" s="980"/>
      <c r="BU10" s="980"/>
      <c r="BV10" s="980"/>
      <c r="BW10" s="980"/>
      <c r="BX10" s="980"/>
      <c r="BY10" s="980"/>
      <c r="BZ10" s="980"/>
      <c r="CA10" s="980"/>
      <c r="CB10" s="980"/>
      <c r="CC10" s="980"/>
      <c r="CD10" s="980"/>
      <c r="CE10" s="980"/>
      <c r="CF10" s="980"/>
      <c r="CG10" s="1001"/>
      <c r="CH10" s="976">
        <v>-1</v>
      </c>
      <c r="CI10" s="977"/>
      <c r="CJ10" s="977"/>
      <c r="CK10" s="977"/>
      <c r="CL10" s="978"/>
      <c r="CM10" s="976">
        <v>15</v>
      </c>
      <c r="CN10" s="977"/>
      <c r="CO10" s="977"/>
      <c r="CP10" s="977"/>
      <c r="CQ10" s="978"/>
      <c r="CR10" s="976">
        <v>5</v>
      </c>
      <c r="CS10" s="977"/>
      <c r="CT10" s="977"/>
      <c r="CU10" s="977"/>
      <c r="CV10" s="978"/>
      <c r="CW10" s="976" t="s">
        <v>545</v>
      </c>
      <c r="CX10" s="977"/>
      <c r="CY10" s="977"/>
      <c r="CZ10" s="977"/>
      <c r="DA10" s="978"/>
      <c r="DB10" s="976" t="s">
        <v>545</v>
      </c>
      <c r="DC10" s="977"/>
      <c r="DD10" s="977"/>
      <c r="DE10" s="977"/>
      <c r="DF10" s="978"/>
      <c r="DG10" s="976" t="s">
        <v>545</v>
      </c>
      <c r="DH10" s="977"/>
      <c r="DI10" s="977"/>
      <c r="DJ10" s="977"/>
      <c r="DK10" s="978"/>
      <c r="DL10" s="976" t="s">
        <v>545</v>
      </c>
      <c r="DM10" s="977"/>
      <c r="DN10" s="977"/>
      <c r="DO10" s="977"/>
      <c r="DP10" s="978"/>
      <c r="DQ10" s="976" t="s">
        <v>545</v>
      </c>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t="s">
        <v>556</v>
      </c>
      <c r="BT11" s="980"/>
      <c r="BU11" s="980"/>
      <c r="BV11" s="980"/>
      <c r="BW11" s="980"/>
      <c r="BX11" s="980"/>
      <c r="BY11" s="980"/>
      <c r="BZ11" s="980"/>
      <c r="CA11" s="980"/>
      <c r="CB11" s="980"/>
      <c r="CC11" s="980"/>
      <c r="CD11" s="980"/>
      <c r="CE11" s="980"/>
      <c r="CF11" s="980"/>
      <c r="CG11" s="1001"/>
      <c r="CH11" s="976">
        <v>319</v>
      </c>
      <c r="CI11" s="977"/>
      <c r="CJ11" s="977"/>
      <c r="CK11" s="977"/>
      <c r="CL11" s="978"/>
      <c r="CM11" s="976">
        <v>10080</v>
      </c>
      <c r="CN11" s="977"/>
      <c r="CO11" s="977"/>
      <c r="CP11" s="977"/>
      <c r="CQ11" s="978"/>
      <c r="CR11" s="976">
        <v>2500</v>
      </c>
      <c r="CS11" s="977"/>
      <c r="CT11" s="977"/>
      <c r="CU11" s="977"/>
      <c r="CV11" s="978"/>
      <c r="CW11" s="976" t="s">
        <v>545</v>
      </c>
      <c r="CX11" s="977"/>
      <c r="CY11" s="977"/>
      <c r="CZ11" s="977"/>
      <c r="DA11" s="978"/>
      <c r="DB11" s="976" t="s">
        <v>545</v>
      </c>
      <c r="DC11" s="977"/>
      <c r="DD11" s="977"/>
      <c r="DE11" s="977"/>
      <c r="DF11" s="978"/>
      <c r="DG11" s="976" t="s">
        <v>545</v>
      </c>
      <c r="DH11" s="977"/>
      <c r="DI11" s="977"/>
      <c r="DJ11" s="977"/>
      <c r="DK11" s="978"/>
      <c r="DL11" s="976" t="s">
        <v>545</v>
      </c>
      <c r="DM11" s="977"/>
      <c r="DN11" s="977"/>
      <c r="DO11" s="977"/>
      <c r="DP11" s="978"/>
      <c r="DQ11" s="1071" t="s">
        <v>545</v>
      </c>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t="s">
        <v>557</v>
      </c>
      <c r="BT12" s="980"/>
      <c r="BU12" s="980"/>
      <c r="BV12" s="980"/>
      <c r="BW12" s="980"/>
      <c r="BX12" s="980"/>
      <c r="BY12" s="980"/>
      <c r="BZ12" s="980"/>
      <c r="CA12" s="980"/>
      <c r="CB12" s="980"/>
      <c r="CC12" s="980"/>
      <c r="CD12" s="980"/>
      <c r="CE12" s="980"/>
      <c r="CF12" s="980"/>
      <c r="CG12" s="1001"/>
      <c r="CH12" s="976">
        <v>27</v>
      </c>
      <c r="CI12" s="977"/>
      <c r="CJ12" s="977"/>
      <c r="CK12" s="977"/>
      <c r="CL12" s="978"/>
      <c r="CM12" s="976">
        <v>4940</v>
      </c>
      <c r="CN12" s="977"/>
      <c r="CO12" s="977"/>
      <c r="CP12" s="977"/>
      <c r="CQ12" s="978"/>
      <c r="CR12" s="976">
        <v>2000</v>
      </c>
      <c r="CS12" s="977"/>
      <c r="CT12" s="977"/>
      <c r="CU12" s="977"/>
      <c r="CV12" s="978"/>
      <c r="CW12" s="976">
        <v>1</v>
      </c>
      <c r="CX12" s="977"/>
      <c r="CY12" s="977"/>
      <c r="CZ12" s="977"/>
      <c r="DA12" s="978"/>
      <c r="DB12" s="976" t="s">
        <v>545</v>
      </c>
      <c r="DC12" s="977"/>
      <c r="DD12" s="977"/>
      <c r="DE12" s="977"/>
      <c r="DF12" s="978"/>
      <c r="DG12" s="976" t="s">
        <v>545</v>
      </c>
      <c r="DH12" s="977"/>
      <c r="DI12" s="977"/>
      <c r="DJ12" s="977"/>
      <c r="DK12" s="978"/>
      <c r="DL12" s="976" t="s">
        <v>545</v>
      </c>
      <c r="DM12" s="977"/>
      <c r="DN12" s="977"/>
      <c r="DO12" s="977"/>
      <c r="DP12" s="978"/>
      <c r="DQ12" s="976" t="s">
        <v>545</v>
      </c>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376</v>
      </c>
      <c r="B23" s="924" t="s">
        <v>377</v>
      </c>
      <c r="C23" s="925"/>
      <c r="D23" s="925"/>
      <c r="E23" s="925"/>
      <c r="F23" s="925"/>
      <c r="G23" s="925"/>
      <c r="H23" s="925"/>
      <c r="I23" s="925"/>
      <c r="J23" s="925"/>
      <c r="K23" s="925"/>
      <c r="L23" s="925"/>
      <c r="M23" s="925"/>
      <c r="N23" s="925"/>
      <c r="O23" s="925"/>
      <c r="P23" s="935"/>
      <c r="Q23" s="1054">
        <v>152904</v>
      </c>
      <c r="R23" s="1048"/>
      <c r="S23" s="1048"/>
      <c r="T23" s="1048"/>
      <c r="U23" s="1048"/>
      <c r="V23" s="1048">
        <v>146631</v>
      </c>
      <c r="W23" s="1048"/>
      <c r="X23" s="1048"/>
      <c r="Y23" s="1048"/>
      <c r="Z23" s="1048"/>
      <c r="AA23" s="1048">
        <v>6273</v>
      </c>
      <c r="AB23" s="1048"/>
      <c r="AC23" s="1048"/>
      <c r="AD23" s="1048"/>
      <c r="AE23" s="1055"/>
      <c r="AF23" s="1056">
        <v>5911</v>
      </c>
      <c r="AG23" s="1048"/>
      <c r="AH23" s="1048"/>
      <c r="AI23" s="1048"/>
      <c r="AJ23" s="1057"/>
      <c r="AK23" s="1058"/>
      <c r="AL23" s="1059"/>
      <c r="AM23" s="1059"/>
      <c r="AN23" s="1059"/>
      <c r="AO23" s="1059"/>
      <c r="AP23" s="1048">
        <v>26656</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388</v>
      </c>
      <c r="C28" s="1035"/>
      <c r="D28" s="1035"/>
      <c r="E28" s="1035"/>
      <c r="F28" s="1035"/>
      <c r="G28" s="1035"/>
      <c r="H28" s="1035"/>
      <c r="I28" s="1035"/>
      <c r="J28" s="1035"/>
      <c r="K28" s="1035"/>
      <c r="L28" s="1035"/>
      <c r="M28" s="1035"/>
      <c r="N28" s="1035"/>
      <c r="O28" s="1035"/>
      <c r="P28" s="1036"/>
      <c r="Q28" s="1037">
        <v>27532</v>
      </c>
      <c r="R28" s="1038"/>
      <c r="S28" s="1038"/>
      <c r="T28" s="1038"/>
      <c r="U28" s="1038"/>
      <c r="V28" s="1038">
        <v>26745</v>
      </c>
      <c r="W28" s="1038"/>
      <c r="X28" s="1038"/>
      <c r="Y28" s="1038"/>
      <c r="Z28" s="1038"/>
      <c r="AA28" s="1038">
        <v>787</v>
      </c>
      <c r="AB28" s="1038"/>
      <c r="AC28" s="1038"/>
      <c r="AD28" s="1038"/>
      <c r="AE28" s="1039"/>
      <c r="AF28" s="1040">
        <v>787</v>
      </c>
      <c r="AG28" s="1038"/>
      <c r="AH28" s="1038"/>
      <c r="AI28" s="1038"/>
      <c r="AJ28" s="1041"/>
      <c r="AK28" s="1029">
        <v>3395</v>
      </c>
      <c r="AL28" s="1030"/>
      <c r="AM28" s="1030"/>
      <c r="AN28" s="1030"/>
      <c r="AO28" s="1030"/>
      <c r="AP28" s="1030" t="s">
        <v>545</v>
      </c>
      <c r="AQ28" s="1030"/>
      <c r="AR28" s="1030"/>
      <c r="AS28" s="1030"/>
      <c r="AT28" s="1030"/>
      <c r="AU28" s="1030" t="s">
        <v>545</v>
      </c>
      <c r="AV28" s="1030"/>
      <c r="AW28" s="1030"/>
      <c r="AX28" s="1030"/>
      <c r="AY28" s="1030"/>
      <c r="AZ28" s="1031" t="s">
        <v>545</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389</v>
      </c>
      <c r="C29" s="1018"/>
      <c r="D29" s="1018"/>
      <c r="E29" s="1018"/>
      <c r="F29" s="1018"/>
      <c r="G29" s="1018"/>
      <c r="H29" s="1018"/>
      <c r="I29" s="1018"/>
      <c r="J29" s="1018"/>
      <c r="K29" s="1018"/>
      <c r="L29" s="1018"/>
      <c r="M29" s="1018"/>
      <c r="N29" s="1018"/>
      <c r="O29" s="1018"/>
      <c r="P29" s="1019"/>
      <c r="Q29" s="1025">
        <v>23674</v>
      </c>
      <c r="R29" s="1026"/>
      <c r="S29" s="1026"/>
      <c r="T29" s="1026"/>
      <c r="U29" s="1026"/>
      <c r="V29" s="1026">
        <v>23318</v>
      </c>
      <c r="W29" s="1026"/>
      <c r="X29" s="1026"/>
      <c r="Y29" s="1026"/>
      <c r="Z29" s="1026"/>
      <c r="AA29" s="1026">
        <v>356</v>
      </c>
      <c r="AB29" s="1026"/>
      <c r="AC29" s="1026"/>
      <c r="AD29" s="1026"/>
      <c r="AE29" s="1027"/>
      <c r="AF29" s="1022">
        <v>356</v>
      </c>
      <c r="AG29" s="1023"/>
      <c r="AH29" s="1023"/>
      <c r="AI29" s="1023"/>
      <c r="AJ29" s="1024"/>
      <c r="AK29" s="967">
        <v>4102</v>
      </c>
      <c r="AL29" s="958"/>
      <c r="AM29" s="958"/>
      <c r="AN29" s="958"/>
      <c r="AO29" s="958"/>
      <c r="AP29" s="958" t="s">
        <v>545</v>
      </c>
      <c r="AQ29" s="958"/>
      <c r="AR29" s="958"/>
      <c r="AS29" s="958"/>
      <c r="AT29" s="958"/>
      <c r="AU29" s="958" t="s">
        <v>545</v>
      </c>
      <c r="AV29" s="958"/>
      <c r="AW29" s="958"/>
      <c r="AX29" s="958"/>
      <c r="AY29" s="958"/>
      <c r="AZ29" s="1028" t="s">
        <v>545</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390</v>
      </c>
      <c r="C30" s="1018"/>
      <c r="D30" s="1018"/>
      <c r="E30" s="1018"/>
      <c r="F30" s="1018"/>
      <c r="G30" s="1018"/>
      <c r="H30" s="1018"/>
      <c r="I30" s="1018"/>
      <c r="J30" s="1018"/>
      <c r="K30" s="1018"/>
      <c r="L30" s="1018"/>
      <c r="M30" s="1018"/>
      <c r="N30" s="1018"/>
      <c r="O30" s="1018"/>
      <c r="P30" s="1019"/>
      <c r="Q30" s="1025">
        <v>7257</v>
      </c>
      <c r="R30" s="1026"/>
      <c r="S30" s="1026"/>
      <c r="T30" s="1026"/>
      <c r="U30" s="1026"/>
      <c r="V30" s="1026">
        <v>7133</v>
      </c>
      <c r="W30" s="1026"/>
      <c r="X30" s="1026"/>
      <c r="Y30" s="1026"/>
      <c r="Z30" s="1026"/>
      <c r="AA30" s="1026">
        <v>124</v>
      </c>
      <c r="AB30" s="1026"/>
      <c r="AC30" s="1026"/>
      <c r="AD30" s="1026"/>
      <c r="AE30" s="1027"/>
      <c r="AF30" s="1022">
        <v>124</v>
      </c>
      <c r="AG30" s="1023"/>
      <c r="AH30" s="1023"/>
      <c r="AI30" s="1023"/>
      <c r="AJ30" s="1024"/>
      <c r="AK30" s="967">
        <v>3581</v>
      </c>
      <c r="AL30" s="958"/>
      <c r="AM30" s="958"/>
      <c r="AN30" s="958"/>
      <c r="AO30" s="958"/>
      <c r="AP30" s="958" t="s">
        <v>545</v>
      </c>
      <c r="AQ30" s="958"/>
      <c r="AR30" s="958"/>
      <c r="AS30" s="958"/>
      <c r="AT30" s="958"/>
      <c r="AU30" s="958" t="s">
        <v>545</v>
      </c>
      <c r="AV30" s="958"/>
      <c r="AW30" s="958"/>
      <c r="AX30" s="958"/>
      <c r="AY30" s="958"/>
      <c r="AZ30" s="1028" t="s">
        <v>545</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c r="C31" s="1018"/>
      <c r="D31" s="1018"/>
      <c r="E31" s="1018"/>
      <c r="F31" s="1018"/>
      <c r="G31" s="1018"/>
      <c r="H31" s="1018"/>
      <c r="I31" s="1018"/>
      <c r="J31" s="1018"/>
      <c r="K31" s="1018"/>
      <c r="L31" s="1018"/>
      <c r="M31" s="1018"/>
      <c r="N31" s="1018"/>
      <c r="O31" s="1018"/>
      <c r="P31" s="1019"/>
      <c r="Q31" s="1025"/>
      <c r="R31" s="1026"/>
      <c r="S31" s="1026"/>
      <c r="T31" s="1026"/>
      <c r="U31" s="1026"/>
      <c r="V31" s="1026"/>
      <c r="W31" s="1026"/>
      <c r="X31" s="1026"/>
      <c r="Y31" s="1026"/>
      <c r="Z31" s="1026"/>
      <c r="AA31" s="1026"/>
      <c r="AB31" s="1026"/>
      <c r="AC31" s="1026"/>
      <c r="AD31" s="1026"/>
      <c r="AE31" s="1027"/>
      <c r="AF31" s="1022"/>
      <c r="AG31" s="1023"/>
      <c r="AH31" s="1023"/>
      <c r="AI31" s="1023"/>
      <c r="AJ31" s="1024"/>
      <c r="AK31" s="967"/>
      <c r="AL31" s="958"/>
      <c r="AM31" s="958"/>
      <c r="AN31" s="958"/>
      <c r="AO31" s="958"/>
      <c r="AP31" s="958"/>
      <c r="AQ31" s="958"/>
      <c r="AR31" s="958"/>
      <c r="AS31" s="958"/>
      <c r="AT31" s="958"/>
      <c r="AU31" s="958"/>
      <c r="AV31" s="958"/>
      <c r="AW31" s="958"/>
      <c r="AX31" s="958"/>
      <c r="AY31" s="958"/>
      <c r="AZ31" s="1028"/>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391</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376</v>
      </c>
      <c r="B63" s="924" t="s">
        <v>392</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1267</v>
      </c>
      <c r="AG63" s="946"/>
      <c r="AH63" s="946"/>
      <c r="AI63" s="946"/>
      <c r="AJ63" s="1009"/>
      <c r="AK63" s="1010"/>
      <c r="AL63" s="950"/>
      <c r="AM63" s="950"/>
      <c r="AN63" s="950"/>
      <c r="AO63" s="950"/>
      <c r="AP63" s="946" t="s">
        <v>545</v>
      </c>
      <c r="AQ63" s="946"/>
      <c r="AR63" s="946"/>
      <c r="AS63" s="946"/>
      <c r="AT63" s="946"/>
      <c r="AU63" s="946" t="s">
        <v>545</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394</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395</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546</v>
      </c>
      <c r="C68" s="973"/>
      <c r="D68" s="973"/>
      <c r="E68" s="973"/>
      <c r="F68" s="973"/>
      <c r="G68" s="973"/>
      <c r="H68" s="973"/>
      <c r="I68" s="973"/>
      <c r="J68" s="973"/>
      <c r="K68" s="973"/>
      <c r="L68" s="973"/>
      <c r="M68" s="973"/>
      <c r="N68" s="973"/>
      <c r="O68" s="973"/>
      <c r="P68" s="974"/>
      <c r="Q68" s="975">
        <v>9139</v>
      </c>
      <c r="R68" s="969"/>
      <c r="S68" s="969"/>
      <c r="T68" s="969"/>
      <c r="U68" s="969"/>
      <c r="V68" s="969">
        <v>8458</v>
      </c>
      <c r="W68" s="969"/>
      <c r="X68" s="969"/>
      <c r="Y68" s="969"/>
      <c r="Z68" s="969"/>
      <c r="AA68" s="969">
        <v>681</v>
      </c>
      <c r="AB68" s="969"/>
      <c r="AC68" s="969"/>
      <c r="AD68" s="969"/>
      <c r="AE68" s="969"/>
      <c r="AF68" s="969">
        <v>681</v>
      </c>
      <c r="AG68" s="969"/>
      <c r="AH68" s="969"/>
      <c r="AI68" s="969"/>
      <c r="AJ68" s="969"/>
      <c r="AK68" s="969">
        <v>92</v>
      </c>
      <c r="AL68" s="969"/>
      <c r="AM68" s="969"/>
      <c r="AN68" s="969"/>
      <c r="AO68" s="969"/>
      <c r="AP68" s="969">
        <v>2895</v>
      </c>
      <c r="AQ68" s="969"/>
      <c r="AR68" s="969"/>
      <c r="AS68" s="969"/>
      <c r="AT68" s="969"/>
      <c r="AU68" s="969">
        <v>124</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547</v>
      </c>
      <c r="C69" s="962"/>
      <c r="D69" s="962"/>
      <c r="E69" s="962"/>
      <c r="F69" s="962"/>
      <c r="G69" s="962"/>
      <c r="H69" s="962"/>
      <c r="I69" s="962"/>
      <c r="J69" s="962"/>
      <c r="K69" s="962"/>
      <c r="L69" s="962"/>
      <c r="M69" s="962"/>
      <c r="N69" s="962"/>
      <c r="O69" s="962"/>
      <c r="P69" s="963"/>
      <c r="Q69" s="964">
        <v>217938</v>
      </c>
      <c r="R69" s="958"/>
      <c r="S69" s="958"/>
      <c r="T69" s="958"/>
      <c r="U69" s="958"/>
      <c r="V69" s="958">
        <v>200432</v>
      </c>
      <c r="W69" s="958"/>
      <c r="X69" s="958"/>
      <c r="Y69" s="958"/>
      <c r="Z69" s="958"/>
      <c r="AA69" s="958">
        <v>17506</v>
      </c>
      <c r="AB69" s="958"/>
      <c r="AC69" s="958"/>
      <c r="AD69" s="958"/>
      <c r="AE69" s="958"/>
      <c r="AF69" s="958">
        <v>40895</v>
      </c>
      <c r="AG69" s="958"/>
      <c r="AH69" s="958"/>
      <c r="AI69" s="958"/>
      <c r="AJ69" s="958"/>
      <c r="AK69" s="958" t="s">
        <v>545</v>
      </c>
      <c r="AL69" s="958"/>
      <c r="AM69" s="958"/>
      <c r="AN69" s="958"/>
      <c r="AO69" s="958"/>
      <c r="AP69" s="958" t="s">
        <v>545</v>
      </c>
      <c r="AQ69" s="958"/>
      <c r="AR69" s="958"/>
      <c r="AS69" s="958"/>
      <c r="AT69" s="958"/>
      <c r="AU69" s="958" t="s">
        <v>545</v>
      </c>
      <c r="AV69" s="958"/>
      <c r="AW69" s="958"/>
      <c r="AX69" s="958"/>
      <c r="AY69" s="958"/>
      <c r="AZ69" s="959" t="s">
        <v>551</v>
      </c>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548</v>
      </c>
      <c r="C70" s="962"/>
      <c r="D70" s="962"/>
      <c r="E70" s="962"/>
      <c r="F70" s="962"/>
      <c r="G70" s="962"/>
      <c r="H70" s="962"/>
      <c r="I70" s="962"/>
      <c r="J70" s="962"/>
      <c r="K70" s="962"/>
      <c r="L70" s="962"/>
      <c r="M70" s="962"/>
      <c r="N70" s="962"/>
      <c r="O70" s="962"/>
      <c r="P70" s="963"/>
      <c r="Q70" s="964">
        <v>101278</v>
      </c>
      <c r="R70" s="958"/>
      <c r="S70" s="958"/>
      <c r="T70" s="958"/>
      <c r="U70" s="958"/>
      <c r="V70" s="958">
        <v>98372</v>
      </c>
      <c r="W70" s="958"/>
      <c r="X70" s="958"/>
      <c r="Y70" s="958"/>
      <c r="Z70" s="958"/>
      <c r="AA70" s="958">
        <v>2906</v>
      </c>
      <c r="AB70" s="958"/>
      <c r="AC70" s="958"/>
      <c r="AD70" s="958"/>
      <c r="AE70" s="958"/>
      <c r="AF70" s="958">
        <v>2874</v>
      </c>
      <c r="AG70" s="958"/>
      <c r="AH70" s="958"/>
      <c r="AI70" s="958"/>
      <c r="AJ70" s="958"/>
      <c r="AK70" s="958">
        <v>3777</v>
      </c>
      <c r="AL70" s="958"/>
      <c r="AM70" s="958"/>
      <c r="AN70" s="958"/>
      <c r="AO70" s="958"/>
      <c r="AP70" s="958">
        <v>85217</v>
      </c>
      <c r="AQ70" s="958"/>
      <c r="AR70" s="958"/>
      <c r="AS70" s="958"/>
      <c r="AT70" s="958"/>
      <c r="AU70" s="958">
        <v>1875</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549</v>
      </c>
      <c r="C71" s="962"/>
      <c r="D71" s="962"/>
      <c r="E71" s="962"/>
      <c r="F71" s="962"/>
      <c r="G71" s="962"/>
      <c r="H71" s="962"/>
      <c r="I71" s="962"/>
      <c r="J71" s="962"/>
      <c r="K71" s="962"/>
      <c r="L71" s="962"/>
      <c r="M71" s="962"/>
      <c r="N71" s="962"/>
      <c r="O71" s="962"/>
      <c r="P71" s="963"/>
      <c r="Q71" s="964">
        <v>11048</v>
      </c>
      <c r="R71" s="958"/>
      <c r="S71" s="958"/>
      <c r="T71" s="958"/>
      <c r="U71" s="958"/>
      <c r="V71" s="958">
        <v>10962</v>
      </c>
      <c r="W71" s="958"/>
      <c r="X71" s="958"/>
      <c r="Y71" s="958"/>
      <c r="Z71" s="958"/>
      <c r="AA71" s="958">
        <v>86</v>
      </c>
      <c r="AB71" s="958"/>
      <c r="AC71" s="958"/>
      <c r="AD71" s="958"/>
      <c r="AE71" s="958"/>
      <c r="AF71" s="958">
        <v>86</v>
      </c>
      <c r="AG71" s="958"/>
      <c r="AH71" s="958"/>
      <c r="AI71" s="958"/>
      <c r="AJ71" s="958"/>
      <c r="AK71" s="958">
        <v>4624</v>
      </c>
      <c r="AL71" s="958"/>
      <c r="AM71" s="958"/>
      <c r="AN71" s="958"/>
      <c r="AO71" s="958"/>
      <c r="AP71" s="958" t="s">
        <v>545</v>
      </c>
      <c r="AQ71" s="958"/>
      <c r="AR71" s="958"/>
      <c r="AS71" s="958"/>
      <c r="AT71" s="958"/>
      <c r="AU71" s="958" t="s">
        <v>545</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550</v>
      </c>
      <c r="C72" s="962"/>
      <c r="D72" s="962"/>
      <c r="E72" s="962"/>
      <c r="F72" s="962"/>
      <c r="G72" s="962"/>
      <c r="H72" s="962"/>
      <c r="I72" s="962"/>
      <c r="J72" s="962"/>
      <c r="K72" s="962"/>
      <c r="L72" s="962"/>
      <c r="M72" s="962"/>
      <c r="N72" s="962"/>
      <c r="O72" s="962"/>
      <c r="P72" s="963"/>
      <c r="Q72" s="964">
        <v>1656633</v>
      </c>
      <c r="R72" s="958"/>
      <c r="S72" s="958"/>
      <c r="T72" s="958"/>
      <c r="U72" s="958"/>
      <c r="V72" s="958">
        <v>1631442</v>
      </c>
      <c r="W72" s="958"/>
      <c r="X72" s="958"/>
      <c r="Y72" s="958"/>
      <c r="Z72" s="958"/>
      <c r="AA72" s="958">
        <v>25191</v>
      </c>
      <c r="AB72" s="958"/>
      <c r="AC72" s="958"/>
      <c r="AD72" s="958"/>
      <c r="AE72" s="958"/>
      <c r="AF72" s="958">
        <v>25191</v>
      </c>
      <c r="AG72" s="958"/>
      <c r="AH72" s="958"/>
      <c r="AI72" s="958"/>
      <c r="AJ72" s="958"/>
      <c r="AK72" s="958">
        <v>23240</v>
      </c>
      <c r="AL72" s="958"/>
      <c r="AM72" s="958"/>
      <c r="AN72" s="958"/>
      <c r="AO72" s="958"/>
      <c r="AP72" s="958" t="s">
        <v>545</v>
      </c>
      <c r="AQ72" s="958"/>
      <c r="AR72" s="958"/>
      <c r="AS72" s="958"/>
      <c r="AT72" s="958"/>
      <c r="AU72" s="958" t="s">
        <v>545</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376</v>
      </c>
      <c r="B88" s="924" t="s">
        <v>396</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69728</v>
      </c>
      <c r="AG88" s="946"/>
      <c r="AH88" s="946"/>
      <c r="AI88" s="946"/>
      <c r="AJ88" s="946"/>
      <c r="AK88" s="950"/>
      <c r="AL88" s="950"/>
      <c r="AM88" s="950"/>
      <c r="AN88" s="950"/>
      <c r="AO88" s="950"/>
      <c r="AP88" s="946">
        <v>88111</v>
      </c>
      <c r="AQ88" s="946"/>
      <c r="AR88" s="946"/>
      <c r="AS88" s="946"/>
      <c r="AT88" s="946"/>
      <c r="AU88" s="946">
        <v>1999</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397</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f>SUM(CR7:CV12)</f>
        <v>5240</v>
      </c>
      <c r="CS102" s="940"/>
      <c r="CT102" s="940"/>
      <c r="CU102" s="940"/>
      <c r="CV102" s="941"/>
      <c r="CW102" s="939">
        <f>SUM(CW7:DA12)</f>
        <v>333</v>
      </c>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398</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399</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402</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403</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404</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405</v>
      </c>
      <c r="AB109" s="883"/>
      <c r="AC109" s="883"/>
      <c r="AD109" s="883"/>
      <c r="AE109" s="884"/>
      <c r="AF109" s="885" t="s">
        <v>406</v>
      </c>
      <c r="AG109" s="883"/>
      <c r="AH109" s="883"/>
      <c r="AI109" s="883"/>
      <c r="AJ109" s="884"/>
      <c r="AK109" s="885" t="s">
        <v>294</v>
      </c>
      <c r="AL109" s="883"/>
      <c r="AM109" s="883"/>
      <c r="AN109" s="883"/>
      <c r="AO109" s="884"/>
      <c r="AP109" s="885" t="s">
        <v>407</v>
      </c>
      <c r="AQ109" s="883"/>
      <c r="AR109" s="883"/>
      <c r="AS109" s="883"/>
      <c r="AT109" s="916"/>
      <c r="AU109" s="882" t="s">
        <v>404</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405</v>
      </c>
      <c r="BR109" s="883"/>
      <c r="BS109" s="883"/>
      <c r="BT109" s="883"/>
      <c r="BU109" s="884"/>
      <c r="BV109" s="885" t="s">
        <v>406</v>
      </c>
      <c r="BW109" s="883"/>
      <c r="BX109" s="883"/>
      <c r="BY109" s="883"/>
      <c r="BZ109" s="884"/>
      <c r="CA109" s="885" t="s">
        <v>294</v>
      </c>
      <c r="CB109" s="883"/>
      <c r="CC109" s="883"/>
      <c r="CD109" s="883"/>
      <c r="CE109" s="884"/>
      <c r="CF109" s="923" t="s">
        <v>407</v>
      </c>
      <c r="CG109" s="923"/>
      <c r="CH109" s="923"/>
      <c r="CI109" s="923"/>
      <c r="CJ109" s="923"/>
      <c r="CK109" s="885" t="s">
        <v>408</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405</v>
      </c>
      <c r="DH109" s="883"/>
      <c r="DI109" s="883"/>
      <c r="DJ109" s="883"/>
      <c r="DK109" s="884"/>
      <c r="DL109" s="885" t="s">
        <v>406</v>
      </c>
      <c r="DM109" s="883"/>
      <c r="DN109" s="883"/>
      <c r="DO109" s="883"/>
      <c r="DP109" s="884"/>
      <c r="DQ109" s="885" t="s">
        <v>294</v>
      </c>
      <c r="DR109" s="883"/>
      <c r="DS109" s="883"/>
      <c r="DT109" s="883"/>
      <c r="DU109" s="884"/>
      <c r="DV109" s="885" t="s">
        <v>407</v>
      </c>
      <c r="DW109" s="883"/>
      <c r="DX109" s="883"/>
      <c r="DY109" s="883"/>
      <c r="DZ109" s="916"/>
    </row>
    <row r="110" spans="1:131" s="212" customFormat="1" ht="26.25" customHeight="1" x14ac:dyDescent="0.2">
      <c r="A110" s="794" t="s">
        <v>409</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2447399</v>
      </c>
      <c r="AB110" s="876"/>
      <c r="AC110" s="876"/>
      <c r="AD110" s="876"/>
      <c r="AE110" s="877"/>
      <c r="AF110" s="878">
        <v>2533207</v>
      </c>
      <c r="AG110" s="876"/>
      <c r="AH110" s="876"/>
      <c r="AI110" s="876"/>
      <c r="AJ110" s="877"/>
      <c r="AK110" s="878">
        <v>2651158</v>
      </c>
      <c r="AL110" s="876"/>
      <c r="AM110" s="876"/>
      <c r="AN110" s="876"/>
      <c r="AO110" s="877"/>
      <c r="AP110" s="879">
        <v>3.2</v>
      </c>
      <c r="AQ110" s="880"/>
      <c r="AR110" s="880"/>
      <c r="AS110" s="880"/>
      <c r="AT110" s="881"/>
      <c r="AU110" s="917" t="s">
        <v>69</v>
      </c>
      <c r="AV110" s="918"/>
      <c r="AW110" s="918"/>
      <c r="AX110" s="918"/>
      <c r="AY110" s="918"/>
      <c r="AZ110" s="847" t="s">
        <v>410</v>
      </c>
      <c r="BA110" s="795"/>
      <c r="BB110" s="795"/>
      <c r="BC110" s="795"/>
      <c r="BD110" s="795"/>
      <c r="BE110" s="795"/>
      <c r="BF110" s="795"/>
      <c r="BG110" s="795"/>
      <c r="BH110" s="795"/>
      <c r="BI110" s="795"/>
      <c r="BJ110" s="795"/>
      <c r="BK110" s="795"/>
      <c r="BL110" s="795"/>
      <c r="BM110" s="795"/>
      <c r="BN110" s="795"/>
      <c r="BO110" s="795"/>
      <c r="BP110" s="796"/>
      <c r="BQ110" s="848">
        <v>27933531</v>
      </c>
      <c r="BR110" s="829"/>
      <c r="BS110" s="829"/>
      <c r="BT110" s="829"/>
      <c r="BU110" s="829"/>
      <c r="BV110" s="829">
        <v>26262863</v>
      </c>
      <c r="BW110" s="829"/>
      <c r="BX110" s="829"/>
      <c r="BY110" s="829"/>
      <c r="BZ110" s="829"/>
      <c r="CA110" s="829">
        <v>26656355</v>
      </c>
      <c r="CB110" s="829"/>
      <c r="CC110" s="829"/>
      <c r="CD110" s="829"/>
      <c r="CE110" s="829"/>
      <c r="CF110" s="853">
        <v>32.6</v>
      </c>
      <c r="CG110" s="854"/>
      <c r="CH110" s="854"/>
      <c r="CI110" s="854"/>
      <c r="CJ110" s="854"/>
      <c r="CK110" s="913" t="s">
        <v>411</v>
      </c>
      <c r="CL110" s="806"/>
      <c r="CM110" s="847" t="s">
        <v>412</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3320459</v>
      </c>
      <c r="DH110" s="829"/>
      <c r="DI110" s="829"/>
      <c r="DJ110" s="829"/>
      <c r="DK110" s="829"/>
      <c r="DL110" s="829">
        <v>2908706</v>
      </c>
      <c r="DM110" s="829"/>
      <c r="DN110" s="829"/>
      <c r="DO110" s="829"/>
      <c r="DP110" s="829"/>
      <c r="DQ110" s="829">
        <v>2497045</v>
      </c>
      <c r="DR110" s="829"/>
      <c r="DS110" s="829"/>
      <c r="DT110" s="829"/>
      <c r="DU110" s="829"/>
      <c r="DV110" s="830">
        <v>3.1</v>
      </c>
      <c r="DW110" s="830"/>
      <c r="DX110" s="830"/>
      <c r="DY110" s="830"/>
      <c r="DZ110" s="831"/>
    </row>
    <row r="111" spans="1:131" s="212" customFormat="1" ht="26.25" customHeight="1" x14ac:dyDescent="0.2">
      <c r="A111" s="761" t="s">
        <v>413</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414</v>
      </c>
      <c r="BA111" s="739"/>
      <c r="BB111" s="739"/>
      <c r="BC111" s="739"/>
      <c r="BD111" s="739"/>
      <c r="BE111" s="739"/>
      <c r="BF111" s="739"/>
      <c r="BG111" s="739"/>
      <c r="BH111" s="739"/>
      <c r="BI111" s="739"/>
      <c r="BJ111" s="739"/>
      <c r="BK111" s="739"/>
      <c r="BL111" s="739"/>
      <c r="BM111" s="739"/>
      <c r="BN111" s="739"/>
      <c r="BO111" s="739"/>
      <c r="BP111" s="740"/>
      <c r="BQ111" s="803">
        <v>3817837</v>
      </c>
      <c r="BR111" s="804"/>
      <c r="BS111" s="804"/>
      <c r="BT111" s="804"/>
      <c r="BU111" s="804"/>
      <c r="BV111" s="804">
        <v>3348233</v>
      </c>
      <c r="BW111" s="804"/>
      <c r="BX111" s="804"/>
      <c r="BY111" s="804"/>
      <c r="BZ111" s="804"/>
      <c r="CA111" s="804">
        <v>2926306</v>
      </c>
      <c r="CB111" s="804"/>
      <c r="CC111" s="804"/>
      <c r="CD111" s="804"/>
      <c r="CE111" s="804"/>
      <c r="CF111" s="862">
        <v>3.6</v>
      </c>
      <c r="CG111" s="863"/>
      <c r="CH111" s="863"/>
      <c r="CI111" s="863"/>
      <c r="CJ111" s="863"/>
      <c r="CK111" s="914"/>
      <c r="CL111" s="808"/>
      <c r="CM111" s="802" t="s">
        <v>415</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416</v>
      </c>
      <c r="B112" s="900"/>
      <c r="C112" s="739" t="s">
        <v>417</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140583</v>
      </c>
      <c r="AB112" s="767"/>
      <c r="AC112" s="767"/>
      <c r="AD112" s="767"/>
      <c r="AE112" s="768"/>
      <c r="AF112" s="769">
        <v>137286</v>
      </c>
      <c r="AG112" s="767"/>
      <c r="AH112" s="767"/>
      <c r="AI112" s="767"/>
      <c r="AJ112" s="768"/>
      <c r="AK112" s="769">
        <v>96136</v>
      </c>
      <c r="AL112" s="767"/>
      <c r="AM112" s="767"/>
      <c r="AN112" s="767"/>
      <c r="AO112" s="768"/>
      <c r="AP112" s="811">
        <v>0.1</v>
      </c>
      <c r="AQ112" s="812"/>
      <c r="AR112" s="812"/>
      <c r="AS112" s="812"/>
      <c r="AT112" s="813"/>
      <c r="AU112" s="919"/>
      <c r="AV112" s="920"/>
      <c r="AW112" s="920"/>
      <c r="AX112" s="920"/>
      <c r="AY112" s="920"/>
      <c r="AZ112" s="802" t="s">
        <v>418</v>
      </c>
      <c r="BA112" s="739"/>
      <c r="BB112" s="739"/>
      <c r="BC112" s="739"/>
      <c r="BD112" s="739"/>
      <c r="BE112" s="739"/>
      <c r="BF112" s="739"/>
      <c r="BG112" s="739"/>
      <c r="BH112" s="739"/>
      <c r="BI112" s="739"/>
      <c r="BJ112" s="739"/>
      <c r="BK112" s="739"/>
      <c r="BL112" s="739"/>
      <c r="BM112" s="739"/>
      <c r="BN112" s="739"/>
      <c r="BO112" s="739"/>
      <c r="BP112" s="740"/>
      <c r="BQ112" s="803" t="s">
        <v>122</v>
      </c>
      <c r="BR112" s="804"/>
      <c r="BS112" s="804"/>
      <c r="BT112" s="804"/>
      <c r="BU112" s="804"/>
      <c r="BV112" s="804" t="s">
        <v>122</v>
      </c>
      <c r="BW112" s="804"/>
      <c r="BX112" s="804"/>
      <c r="BY112" s="804"/>
      <c r="BZ112" s="804"/>
      <c r="CA112" s="804" t="s">
        <v>122</v>
      </c>
      <c r="CB112" s="804"/>
      <c r="CC112" s="804"/>
      <c r="CD112" s="804"/>
      <c r="CE112" s="804"/>
      <c r="CF112" s="862" t="s">
        <v>122</v>
      </c>
      <c r="CG112" s="863"/>
      <c r="CH112" s="863"/>
      <c r="CI112" s="863"/>
      <c r="CJ112" s="863"/>
      <c r="CK112" s="914"/>
      <c r="CL112" s="808"/>
      <c r="CM112" s="802" t="s">
        <v>419</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420</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t="s">
        <v>122</v>
      </c>
      <c r="AB113" s="906"/>
      <c r="AC113" s="906"/>
      <c r="AD113" s="906"/>
      <c r="AE113" s="907"/>
      <c r="AF113" s="908" t="s">
        <v>122</v>
      </c>
      <c r="AG113" s="906"/>
      <c r="AH113" s="906"/>
      <c r="AI113" s="906"/>
      <c r="AJ113" s="907"/>
      <c r="AK113" s="908" t="s">
        <v>122</v>
      </c>
      <c r="AL113" s="906"/>
      <c r="AM113" s="906"/>
      <c r="AN113" s="906"/>
      <c r="AO113" s="907"/>
      <c r="AP113" s="909" t="s">
        <v>122</v>
      </c>
      <c r="AQ113" s="910"/>
      <c r="AR113" s="910"/>
      <c r="AS113" s="910"/>
      <c r="AT113" s="911"/>
      <c r="AU113" s="919"/>
      <c r="AV113" s="920"/>
      <c r="AW113" s="920"/>
      <c r="AX113" s="920"/>
      <c r="AY113" s="920"/>
      <c r="AZ113" s="802" t="s">
        <v>421</v>
      </c>
      <c r="BA113" s="739"/>
      <c r="BB113" s="739"/>
      <c r="BC113" s="739"/>
      <c r="BD113" s="739"/>
      <c r="BE113" s="739"/>
      <c r="BF113" s="739"/>
      <c r="BG113" s="739"/>
      <c r="BH113" s="739"/>
      <c r="BI113" s="739"/>
      <c r="BJ113" s="739"/>
      <c r="BK113" s="739"/>
      <c r="BL113" s="739"/>
      <c r="BM113" s="739"/>
      <c r="BN113" s="739"/>
      <c r="BO113" s="739"/>
      <c r="BP113" s="740"/>
      <c r="BQ113" s="803">
        <v>1622833</v>
      </c>
      <c r="BR113" s="804"/>
      <c r="BS113" s="804"/>
      <c r="BT113" s="804"/>
      <c r="BU113" s="804"/>
      <c r="BV113" s="804">
        <v>1708891</v>
      </c>
      <c r="BW113" s="804"/>
      <c r="BX113" s="804"/>
      <c r="BY113" s="804"/>
      <c r="BZ113" s="804"/>
      <c r="CA113" s="804">
        <v>1999233</v>
      </c>
      <c r="CB113" s="804"/>
      <c r="CC113" s="804"/>
      <c r="CD113" s="804"/>
      <c r="CE113" s="804"/>
      <c r="CF113" s="862">
        <v>2.4</v>
      </c>
      <c r="CG113" s="863"/>
      <c r="CH113" s="863"/>
      <c r="CI113" s="863"/>
      <c r="CJ113" s="863"/>
      <c r="CK113" s="914"/>
      <c r="CL113" s="808"/>
      <c r="CM113" s="802" t="s">
        <v>422</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423</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89456</v>
      </c>
      <c r="AB114" s="767"/>
      <c r="AC114" s="767"/>
      <c r="AD114" s="767"/>
      <c r="AE114" s="768"/>
      <c r="AF114" s="769">
        <v>109480</v>
      </c>
      <c r="AG114" s="767"/>
      <c r="AH114" s="767"/>
      <c r="AI114" s="767"/>
      <c r="AJ114" s="768"/>
      <c r="AK114" s="769">
        <v>158417</v>
      </c>
      <c r="AL114" s="767"/>
      <c r="AM114" s="767"/>
      <c r="AN114" s="767"/>
      <c r="AO114" s="768"/>
      <c r="AP114" s="811">
        <v>0.2</v>
      </c>
      <c r="AQ114" s="812"/>
      <c r="AR114" s="812"/>
      <c r="AS114" s="812"/>
      <c r="AT114" s="813"/>
      <c r="AU114" s="919"/>
      <c r="AV114" s="920"/>
      <c r="AW114" s="920"/>
      <c r="AX114" s="920"/>
      <c r="AY114" s="920"/>
      <c r="AZ114" s="802" t="s">
        <v>424</v>
      </c>
      <c r="BA114" s="739"/>
      <c r="BB114" s="739"/>
      <c r="BC114" s="739"/>
      <c r="BD114" s="739"/>
      <c r="BE114" s="739"/>
      <c r="BF114" s="739"/>
      <c r="BG114" s="739"/>
      <c r="BH114" s="739"/>
      <c r="BI114" s="739"/>
      <c r="BJ114" s="739"/>
      <c r="BK114" s="739"/>
      <c r="BL114" s="739"/>
      <c r="BM114" s="739"/>
      <c r="BN114" s="739"/>
      <c r="BO114" s="739"/>
      <c r="BP114" s="740"/>
      <c r="BQ114" s="803">
        <v>13707794</v>
      </c>
      <c r="BR114" s="804"/>
      <c r="BS114" s="804"/>
      <c r="BT114" s="804"/>
      <c r="BU114" s="804"/>
      <c r="BV114" s="804">
        <v>13855873</v>
      </c>
      <c r="BW114" s="804"/>
      <c r="BX114" s="804"/>
      <c r="BY114" s="804"/>
      <c r="BZ114" s="804"/>
      <c r="CA114" s="804">
        <v>13648750</v>
      </c>
      <c r="CB114" s="804"/>
      <c r="CC114" s="804"/>
      <c r="CD114" s="804"/>
      <c r="CE114" s="804"/>
      <c r="CF114" s="862">
        <v>16.7</v>
      </c>
      <c r="CG114" s="863"/>
      <c r="CH114" s="863"/>
      <c r="CI114" s="863"/>
      <c r="CJ114" s="863"/>
      <c r="CK114" s="914"/>
      <c r="CL114" s="808"/>
      <c r="CM114" s="802" t="s">
        <v>425</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426</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469421</v>
      </c>
      <c r="AB115" s="906"/>
      <c r="AC115" s="906"/>
      <c r="AD115" s="906"/>
      <c r="AE115" s="907"/>
      <c r="AF115" s="908">
        <v>469512</v>
      </c>
      <c r="AG115" s="906"/>
      <c r="AH115" s="906"/>
      <c r="AI115" s="906"/>
      <c r="AJ115" s="907"/>
      <c r="AK115" s="908">
        <v>469668</v>
      </c>
      <c r="AL115" s="906"/>
      <c r="AM115" s="906"/>
      <c r="AN115" s="906"/>
      <c r="AO115" s="907"/>
      <c r="AP115" s="909">
        <v>0.6</v>
      </c>
      <c r="AQ115" s="910"/>
      <c r="AR115" s="910"/>
      <c r="AS115" s="910"/>
      <c r="AT115" s="911"/>
      <c r="AU115" s="919"/>
      <c r="AV115" s="920"/>
      <c r="AW115" s="920"/>
      <c r="AX115" s="920"/>
      <c r="AY115" s="920"/>
      <c r="AZ115" s="802" t="s">
        <v>427</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428</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v>47585</v>
      </c>
      <c r="DR115" s="767"/>
      <c r="DS115" s="767"/>
      <c r="DT115" s="767"/>
      <c r="DU115" s="768"/>
      <c r="DV115" s="811">
        <v>0.1</v>
      </c>
      <c r="DW115" s="812"/>
      <c r="DX115" s="812"/>
      <c r="DY115" s="812"/>
      <c r="DZ115" s="813"/>
    </row>
    <row r="116" spans="1:130" s="212" customFormat="1" ht="26.25" customHeight="1" x14ac:dyDescent="0.2">
      <c r="A116" s="903"/>
      <c r="B116" s="904"/>
      <c r="C116" s="826" t="s">
        <v>429</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430</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431</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497378</v>
      </c>
      <c r="DH116" s="767"/>
      <c r="DI116" s="767"/>
      <c r="DJ116" s="767"/>
      <c r="DK116" s="768"/>
      <c r="DL116" s="769">
        <v>439527</v>
      </c>
      <c r="DM116" s="767"/>
      <c r="DN116" s="767"/>
      <c r="DO116" s="767"/>
      <c r="DP116" s="768"/>
      <c r="DQ116" s="769">
        <v>381676</v>
      </c>
      <c r="DR116" s="767"/>
      <c r="DS116" s="767"/>
      <c r="DT116" s="767"/>
      <c r="DU116" s="768"/>
      <c r="DV116" s="811">
        <v>0.5</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432</v>
      </c>
      <c r="Z117" s="884"/>
      <c r="AA117" s="889">
        <v>3146859</v>
      </c>
      <c r="AB117" s="890"/>
      <c r="AC117" s="890"/>
      <c r="AD117" s="890"/>
      <c r="AE117" s="891"/>
      <c r="AF117" s="892">
        <v>3249485</v>
      </c>
      <c r="AG117" s="890"/>
      <c r="AH117" s="890"/>
      <c r="AI117" s="890"/>
      <c r="AJ117" s="891"/>
      <c r="AK117" s="892">
        <v>3375379</v>
      </c>
      <c r="AL117" s="890"/>
      <c r="AM117" s="890"/>
      <c r="AN117" s="890"/>
      <c r="AO117" s="891"/>
      <c r="AP117" s="893"/>
      <c r="AQ117" s="894"/>
      <c r="AR117" s="894"/>
      <c r="AS117" s="894"/>
      <c r="AT117" s="895"/>
      <c r="AU117" s="919"/>
      <c r="AV117" s="920"/>
      <c r="AW117" s="920"/>
      <c r="AX117" s="920"/>
      <c r="AY117" s="920"/>
      <c r="AZ117" s="850" t="s">
        <v>433</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434</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408</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405</v>
      </c>
      <c r="AB118" s="883"/>
      <c r="AC118" s="883"/>
      <c r="AD118" s="883"/>
      <c r="AE118" s="884"/>
      <c r="AF118" s="885" t="s">
        <v>406</v>
      </c>
      <c r="AG118" s="883"/>
      <c r="AH118" s="883"/>
      <c r="AI118" s="883"/>
      <c r="AJ118" s="884"/>
      <c r="AK118" s="885" t="s">
        <v>294</v>
      </c>
      <c r="AL118" s="883"/>
      <c r="AM118" s="883"/>
      <c r="AN118" s="883"/>
      <c r="AO118" s="884"/>
      <c r="AP118" s="886" t="s">
        <v>407</v>
      </c>
      <c r="AQ118" s="887"/>
      <c r="AR118" s="887"/>
      <c r="AS118" s="887"/>
      <c r="AT118" s="888"/>
      <c r="AU118" s="919"/>
      <c r="AV118" s="920"/>
      <c r="AW118" s="920"/>
      <c r="AX118" s="920"/>
      <c r="AY118" s="920"/>
      <c r="AZ118" s="825" t="s">
        <v>435</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436</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411</v>
      </c>
      <c r="B119" s="806"/>
      <c r="C119" s="847" t="s">
        <v>412</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411570</v>
      </c>
      <c r="AB119" s="876"/>
      <c r="AC119" s="876"/>
      <c r="AD119" s="876"/>
      <c r="AE119" s="877"/>
      <c r="AF119" s="878">
        <v>411661</v>
      </c>
      <c r="AG119" s="876"/>
      <c r="AH119" s="876"/>
      <c r="AI119" s="876"/>
      <c r="AJ119" s="877"/>
      <c r="AK119" s="878">
        <v>411754</v>
      </c>
      <c r="AL119" s="876"/>
      <c r="AM119" s="876"/>
      <c r="AN119" s="876"/>
      <c r="AO119" s="877"/>
      <c r="AP119" s="879">
        <v>0.5</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437</v>
      </c>
      <c r="BP119" s="865"/>
      <c r="BQ119" s="866">
        <v>47081995</v>
      </c>
      <c r="BR119" s="832"/>
      <c r="BS119" s="832"/>
      <c r="BT119" s="832"/>
      <c r="BU119" s="832"/>
      <c r="BV119" s="832">
        <v>45175860</v>
      </c>
      <c r="BW119" s="832"/>
      <c r="BX119" s="832"/>
      <c r="BY119" s="832"/>
      <c r="BZ119" s="832"/>
      <c r="CA119" s="832">
        <v>45230644</v>
      </c>
      <c r="CB119" s="832"/>
      <c r="CC119" s="832"/>
      <c r="CD119" s="832"/>
      <c r="CE119" s="832"/>
      <c r="CF119" s="735"/>
      <c r="CG119" s="736"/>
      <c r="CH119" s="736"/>
      <c r="CI119" s="736"/>
      <c r="CJ119" s="821"/>
      <c r="CK119" s="915"/>
      <c r="CL119" s="810"/>
      <c r="CM119" s="825" t="s">
        <v>438</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415</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439</v>
      </c>
      <c r="AV120" s="868"/>
      <c r="AW120" s="868"/>
      <c r="AX120" s="868"/>
      <c r="AY120" s="869"/>
      <c r="AZ120" s="847" t="s">
        <v>440</v>
      </c>
      <c r="BA120" s="795"/>
      <c r="BB120" s="795"/>
      <c r="BC120" s="795"/>
      <c r="BD120" s="795"/>
      <c r="BE120" s="795"/>
      <c r="BF120" s="795"/>
      <c r="BG120" s="795"/>
      <c r="BH120" s="795"/>
      <c r="BI120" s="795"/>
      <c r="BJ120" s="795"/>
      <c r="BK120" s="795"/>
      <c r="BL120" s="795"/>
      <c r="BM120" s="795"/>
      <c r="BN120" s="795"/>
      <c r="BO120" s="795"/>
      <c r="BP120" s="796"/>
      <c r="BQ120" s="848">
        <v>53850975</v>
      </c>
      <c r="BR120" s="829"/>
      <c r="BS120" s="829"/>
      <c r="BT120" s="829"/>
      <c r="BU120" s="829"/>
      <c r="BV120" s="829">
        <v>59647476</v>
      </c>
      <c r="BW120" s="829"/>
      <c r="BX120" s="829"/>
      <c r="BY120" s="829"/>
      <c r="BZ120" s="829"/>
      <c r="CA120" s="829">
        <v>64986014</v>
      </c>
      <c r="CB120" s="829"/>
      <c r="CC120" s="829"/>
      <c r="CD120" s="829"/>
      <c r="CE120" s="829"/>
      <c r="CF120" s="853">
        <v>79.5</v>
      </c>
      <c r="CG120" s="854"/>
      <c r="CH120" s="854"/>
      <c r="CI120" s="854"/>
      <c r="CJ120" s="854"/>
      <c r="CK120" s="855" t="s">
        <v>441</v>
      </c>
      <c r="CL120" s="839"/>
      <c r="CM120" s="839"/>
      <c r="CN120" s="839"/>
      <c r="CO120" s="840"/>
      <c r="CP120" s="859" t="s">
        <v>389</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t="s">
        <v>122</v>
      </c>
      <c r="DR120" s="829"/>
      <c r="DS120" s="829"/>
      <c r="DT120" s="829"/>
      <c r="DU120" s="829"/>
      <c r="DV120" s="830" t="s">
        <v>122</v>
      </c>
      <c r="DW120" s="830"/>
      <c r="DX120" s="830"/>
      <c r="DY120" s="830"/>
      <c r="DZ120" s="831"/>
    </row>
    <row r="121" spans="1:130" s="212" customFormat="1" ht="26.25" customHeight="1" x14ac:dyDescent="0.2">
      <c r="A121" s="807"/>
      <c r="B121" s="808"/>
      <c r="C121" s="850" t="s">
        <v>442</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443</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2">
      <c r="A122" s="807"/>
      <c r="B122" s="808"/>
      <c r="C122" s="802" t="s">
        <v>425</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444</v>
      </c>
      <c r="BA122" s="826"/>
      <c r="BB122" s="826"/>
      <c r="BC122" s="826"/>
      <c r="BD122" s="826"/>
      <c r="BE122" s="826"/>
      <c r="BF122" s="826"/>
      <c r="BG122" s="826"/>
      <c r="BH122" s="826"/>
      <c r="BI122" s="826"/>
      <c r="BJ122" s="826"/>
      <c r="BK122" s="826"/>
      <c r="BL122" s="826"/>
      <c r="BM122" s="826"/>
      <c r="BN122" s="826"/>
      <c r="BO122" s="826"/>
      <c r="BP122" s="827"/>
      <c r="BQ122" s="866">
        <v>38927762</v>
      </c>
      <c r="BR122" s="832"/>
      <c r="BS122" s="832"/>
      <c r="BT122" s="832"/>
      <c r="BU122" s="832"/>
      <c r="BV122" s="832">
        <v>35251794</v>
      </c>
      <c r="BW122" s="832"/>
      <c r="BX122" s="832"/>
      <c r="BY122" s="832"/>
      <c r="BZ122" s="832"/>
      <c r="CA122" s="832">
        <v>33306192</v>
      </c>
      <c r="CB122" s="832"/>
      <c r="CC122" s="832"/>
      <c r="CD122" s="832"/>
      <c r="CE122" s="832"/>
      <c r="CF122" s="833">
        <v>40.700000000000003</v>
      </c>
      <c r="CG122" s="834"/>
      <c r="CH122" s="834"/>
      <c r="CI122" s="834"/>
      <c r="CJ122" s="834"/>
      <c r="CK122" s="856"/>
      <c r="CL122" s="842"/>
      <c r="CM122" s="842"/>
      <c r="CN122" s="842"/>
      <c r="CO122" s="843"/>
      <c r="CP122" s="822" t="s">
        <v>388</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431</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57851</v>
      </c>
      <c r="AB123" s="767"/>
      <c r="AC123" s="767"/>
      <c r="AD123" s="767"/>
      <c r="AE123" s="768"/>
      <c r="AF123" s="769">
        <v>57851</v>
      </c>
      <c r="AG123" s="767"/>
      <c r="AH123" s="767"/>
      <c r="AI123" s="767"/>
      <c r="AJ123" s="768"/>
      <c r="AK123" s="769">
        <v>57914</v>
      </c>
      <c r="AL123" s="767"/>
      <c r="AM123" s="767"/>
      <c r="AN123" s="767"/>
      <c r="AO123" s="768"/>
      <c r="AP123" s="811">
        <v>0.1</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445</v>
      </c>
      <c r="BP123" s="865"/>
      <c r="BQ123" s="819">
        <v>92778737</v>
      </c>
      <c r="BR123" s="820"/>
      <c r="BS123" s="820"/>
      <c r="BT123" s="820"/>
      <c r="BU123" s="820"/>
      <c r="BV123" s="820">
        <v>94899270</v>
      </c>
      <c r="BW123" s="820"/>
      <c r="BX123" s="820"/>
      <c r="BY123" s="820"/>
      <c r="BZ123" s="820"/>
      <c r="CA123" s="820">
        <v>98292206</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5">
      <c r="A124" s="807"/>
      <c r="B124" s="808"/>
      <c r="C124" s="802" t="s">
        <v>434</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446</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447</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436</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448</v>
      </c>
      <c r="CL125" s="839"/>
      <c r="CM125" s="839"/>
      <c r="CN125" s="839"/>
      <c r="CO125" s="840"/>
      <c r="CP125" s="847" t="s">
        <v>449</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438</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450</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451</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452</v>
      </c>
      <c r="AY127" s="799"/>
      <c r="AZ127" s="799"/>
      <c r="BA127" s="799"/>
      <c r="BB127" s="799"/>
      <c r="BC127" s="799"/>
      <c r="BD127" s="799"/>
      <c r="BE127" s="800"/>
      <c r="BF127" s="798" t="s">
        <v>453</v>
      </c>
      <c r="BG127" s="799"/>
      <c r="BH127" s="799"/>
      <c r="BI127" s="799"/>
      <c r="BJ127" s="799"/>
      <c r="BK127" s="799"/>
      <c r="BL127" s="800"/>
      <c r="BM127" s="798" t="s">
        <v>454</v>
      </c>
      <c r="BN127" s="799"/>
      <c r="BO127" s="799"/>
      <c r="BP127" s="799"/>
      <c r="BQ127" s="799"/>
      <c r="BR127" s="799"/>
      <c r="BS127" s="800"/>
      <c r="BT127" s="798" t="s">
        <v>455</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456</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457</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458</v>
      </c>
      <c r="X128" s="785"/>
      <c r="Y128" s="785"/>
      <c r="Z128" s="786"/>
      <c r="AA128" s="787">
        <v>578</v>
      </c>
      <c r="AB128" s="788"/>
      <c r="AC128" s="788"/>
      <c r="AD128" s="788"/>
      <c r="AE128" s="789"/>
      <c r="AF128" s="790">
        <v>584</v>
      </c>
      <c r="AG128" s="788"/>
      <c r="AH128" s="788"/>
      <c r="AI128" s="788"/>
      <c r="AJ128" s="789"/>
      <c r="AK128" s="790">
        <v>816</v>
      </c>
      <c r="AL128" s="788"/>
      <c r="AM128" s="788"/>
      <c r="AN128" s="788"/>
      <c r="AO128" s="789"/>
      <c r="AP128" s="791"/>
      <c r="AQ128" s="792"/>
      <c r="AR128" s="792"/>
      <c r="AS128" s="792"/>
      <c r="AT128" s="793"/>
      <c r="AU128" s="214"/>
      <c r="AV128" s="214"/>
      <c r="AW128" s="214"/>
      <c r="AX128" s="794" t="s">
        <v>459</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460</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461</v>
      </c>
      <c r="X129" s="764"/>
      <c r="Y129" s="764"/>
      <c r="Z129" s="765"/>
      <c r="AA129" s="766">
        <v>76355548</v>
      </c>
      <c r="AB129" s="767"/>
      <c r="AC129" s="767"/>
      <c r="AD129" s="767"/>
      <c r="AE129" s="768"/>
      <c r="AF129" s="769">
        <v>80359289</v>
      </c>
      <c r="AG129" s="767"/>
      <c r="AH129" s="767"/>
      <c r="AI129" s="767"/>
      <c r="AJ129" s="768"/>
      <c r="AK129" s="769">
        <v>84532574</v>
      </c>
      <c r="AL129" s="767"/>
      <c r="AM129" s="767"/>
      <c r="AN129" s="767"/>
      <c r="AO129" s="768"/>
      <c r="AP129" s="770"/>
      <c r="AQ129" s="771"/>
      <c r="AR129" s="771"/>
      <c r="AS129" s="771"/>
      <c r="AT129" s="772"/>
      <c r="AU129" s="215"/>
      <c r="AV129" s="215"/>
      <c r="AW129" s="215"/>
      <c r="AX129" s="738" t="s">
        <v>462</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463</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464</v>
      </c>
      <c r="X130" s="764"/>
      <c r="Y130" s="764"/>
      <c r="Z130" s="765"/>
      <c r="AA130" s="766">
        <v>3597638</v>
      </c>
      <c r="AB130" s="767"/>
      <c r="AC130" s="767"/>
      <c r="AD130" s="767"/>
      <c r="AE130" s="768"/>
      <c r="AF130" s="769">
        <v>3319693</v>
      </c>
      <c r="AG130" s="767"/>
      <c r="AH130" s="767"/>
      <c r="AI130" s="767"/>
      <c r="AJ130" s="768"/>
      <c r="AK130" s="769">
        <v>2763274</v>
      </c>
      <c r="AL130" s="767"/>
      <c r="AM130" s="767"/>
      <c r="AN130" s="767"/>
      <c r="AO130" s="768"/>
      <c r="AP130" s="770"/>
      <c r="AQ130" s="771"/>
      <c r="AR130" s="771"/>
      <c r="AS130" s="771"/>
      <c r="AT130" s="772"/>
      <c r="AU130" s="215"/>
      <c r="AV130" s="215"/>
      <c r="AW130" s="215"/>
      <c r="AX130" s="738" t="s">
        <v>465</v>
      </c>
      <c r="AY130" s="739"/>
      <c r="AZ130" s="739"/>
      <c r="BA130" s="739"/>
      <c r="BB130" s="739"/>
      <c r="BC130" s="739"/>
      <c r="BD130" s="739"/>
      <c r="BE130" s="740"/>
      <c r="BF130" s="741">
        <v>0</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466</v>
      </c>
      <c r="X131" s="748"/>
      <c r="Y131" s="748"/>
      <c r="Z131" s="749"/>
      <c r="AA131" s="750">
        <v>72757910</v>
      </c>
      <c r="AB131" s="751"/>
      <c r="AC131" s="751"/>
      <c r="AD131" s="751"/>
      <c r="AE131" s="752"/>
      <c r="AF131" s="753">
        <v>77039596</v>
      </c>
      <c r="AG131" s="751"/>
      <c r="AH131" s="751"/>
      <c r="AI131" s="751"/>
      <c r="AJ131" s="752"/>
      <c r="AK131" s="753">
        <v>81769300</v>
      </c>
      <c r="AL131" s="751"/>
      <c r="AM131" s="751"/>
      <c r="AN131" s="751"/>
      <c r="AO131" s="752"/>
      <c r="AP131" s="754"/>
      <c r="AQ131" s="755"/>
      <c r="AR131" s="755"/>
      <c r="AS131" s="755"/>
      <c r="AT131" s="756"/>
      <c r="AU131" s="215"/>
      <c r="AV131" s="215"/>
      <c r="AW131" s="215"/>
      <c r="AX131" s="716" t="s">
        <v>467</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468</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469</v>
      </c>
      <c r="W132" s="729"/>
      <c r="X132" s="729"/>
      <c r="Y132" s="729"/>
      <c r="Z132" s="730"/>
      <c r="AA132" s="731">
        <v>-0.62035454300000004</v>
      </c>
      <c r="AB132" s="732"/>
      <c r="AC132" s="732"/>
      <c r="AD132" s="732"/>
      <c r="AE132" s="733"/>
      <c r="AF132" s="734">
        <v>-9.1890409000000006E-2</v>
      </c>
      <c r="AG132" s="732"/>
      <c r="AH132" s="732"/>
      <c r="AI132" s="732"/>
      <c r="AJ132" s="733"/>
      <c r="AK132" s="734">
        <v>0.74757763600000005</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470</v>
      </c>
      <c r="W133" s="708"/>
      <c r="X133" s="708"/>
      <c r="Y133" s="708"/>
      <c r="Z133" s="709"/>
      <c r="AA133" s="710">
        <v>-1</v>
      </c>
      <c r="AB133" s="711"/>
      <c r="AC133" s="711"/>
      <c r="AD133" s="711"/>
      <c r="AE133" s="712"/>
      <c r="AF133" s="710">
        <v>-0.6</v>
      </c>
      <c r="AG133" s="711"/>
      <c r="AH133" s="711"/>
      <c r="AI133" s="711"/>
      <c r="AJ133" s="712"/>
      <c r="AK133" s="710">
        <v>0</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kSaQypWDDabZCtxyKcZh+h7lr7Ya3lObB6ECXup96ZoORETacxtOL8iPcBdT23ZNyr6o4BupQSfY6gdX5+VhaA==" saltValue="MPbNPkz/ld2WXqqnYbCM6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zoomScaleNormal="85" zoomScaleSheetLayoutView="100" workbookViewId="0"/>
  </sheetViews>
  <sheetFormatPr defaultColWidth="0" defaultRowHeight="13.5" customHeight="1" zeroHeight="1" x14ac:dyDescent="0.2"/>
  <cols>
    <col min="1" max="120" width="2.81640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471</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599rN5bU4t+E0ctoTZFcU8NyJQmA0keIYB/CJpDisafOGFq86FXWLxETz7Tp5WlIRhusw3UDlfhyJOEOcsOfFA==" saltValue="LP3B4l0TsuS+xIALhDHUW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I7wZ5PP0VVPoGUe5PPvMCNa4jYJFkDORu3RqazFWBVGJPwXaJ7S9s5OcEiwCPMFJ8VS1WJtpykSHKwzOvBsp5g==" saltValue="PEQAAaZlUqWSrMSMCF06H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tabSelected="1" view="pageBreakPreview" zoomScaleSheetLayoutView="10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473</v>
      </c>
      <c r="AL6" s="248"/>
      <c r="AM6" s="248"/>
      <c r="AN6" s="248"/>
    </row>
    <row r="7" spans="1:46" ht="13.5" customHeight="1" x14ac:dyDescent="0.2">
      <c r="A7" s="247"/>
      <c r="AK7" s="250"/>
      <c r="AL7" s="251"/>
      <c r="AM7" s="251"/>
      <c r="AN7" s="252"/>
      <c r="AO7" s="1106" t="s">
        <v>474</v>
      </c>
      <c r="AP7" s="253"/>
      <c r="AQ7" s="254" t="s">
        <v>475</v>
      </c>
      <c r="AR7" s="255"/>
    </row>
    <row r="8" spans="1:46" ht="13" x14ac:dyDescent="0.2">
      <c r="A8" s="247"/>
      <c r="AK8" s="256"/>
      <c r="AL8" s="257"/>
      <c r="AM8" s="257"/>
      <c r="AN8" s="258"/>
      <c r="AO8" s="1107"/>
      <c r="AP8" s="259" t="s">
        <v>476</v>
      </c>
      <c r="AQ8" s="260" t="s">
        <v>477</v>
      </c>
      <c r="AR8" s="261" t="s">
        <v>478</v>
      </c>
    </row>
    <row r="9" spans="1:46" ht="13" x14ac:dyDescent="0.2">
      <c r="A9" s="247"/>
      <c r="AK9" s="1118" t="s">
        <v>479</v>
      </c>
      <c r="AL9" s="1119"/>
      <c r="AM9" s="1119"/>
      <c r="AN9" s="1120"/>
      <c r="AO9" s="262">
        <v>20417732</v>
      </c>
      <c r="AP9" s="262">
        <v>71067</v>
      </c>
      <c r="AQ9" s="263">
        <v>69750</v>
      </c>
      <c r="AR9" s="264">
        <v>1.9</v>
      </c>
    </row>
    <row r="10" spans="1:46" ht="13.5" customHeight="1" x14ac:dyDescent="0.2">
      <c r="A10" s="247"/>
      <c r="AK10" s="1118" t="s">
        <v>480</v>
      </c>
      <c r="AL10" s="1119"/>
      <c r="AM10" s="1119"/>
      <c r="AN10" s="1120"/>
      <c r="AO10" s="265">
        <v>356979</v>
      </c>
      <c r="AP10" s="265">
        <v>1243</v>
      </c>
      <c r="AQ10" s="266">
        <v>1158</v>
      </c>
      <c r="AR10" s="267">
        <v>7.3</v>
      </c>
    </row>
    <row r="11" spans="1:46" ht="13.5" customHeight="1" x14ac:dyDescent="0.2">
      <c r="A11" s="247"/>
      <c r="AK11" s="1118" t="s">
        <v>481</v>
      </c>
      <c r="AL11" s="1119"/>
      <c r="AM11" s="1119"/>
      <c r="AN11" s="1120"/>
      <c r="AO11" s="265" t="s">
        <v>482</v>
      </c>
      <c r="AP11" s="265" t="s">
        <v>482</v>
      </c>
      <c r="AQ11" s="266" t="s">
        <v>482</v>
      </c>
      <c r="AR11" s="267" t="s">
        <v>482</v>
      </c>
    </row>
    <row r="12" spans="1:46" ht="13.5" customHeight="1" x14ac:dyDescent="0.2">
      <c r="A12" s="247"/>
      <c r="AK12" s="1118" t="s">
        <v>483</v>
      </c>
      <c r="AL12" s="1119"/>
      <c r="AM12" s="1119"/>
      <c r="AN12" s="1120"/>
      <c r="AO12" s="265" t="s">
        <v>482</v>
      </c>
      <c r="AP12" s="265" t="s">
        <v>482</v>
      </c>
      <c r="AQ12" s="266" t="s">
        <v>482</v>
      </c>
      <c r="AR12" s="267" t="s">
        <v>482</v>
      </c>
    </row>
    <row r="13" spans="1:46" ht="13.5" customHeight="1" x14ac:dyDescent="0.2">
      <c r="A13" s="247"/>
      <c r="AK13" s="1118" t="s">
        <v>484</v>
      </c>
      <c r="AL13" s="1119"/>
      <c r="AM13" s="1119"/>
      <c r="AN13" s="1120"/>
      <c r="AO13" s="265">
        <v>877849</v>
      </c>
      <c r="AP13" s="265">
        <v>3055</v>
      </c>
      <c r="AQ13" s="266">
        <v>2380</v>
      </c>
      <c r="AR13" s="267">
        <v>28.4</v>
      </c>
    </row>
    <row r="14" spans="1:46" ht="13.5" customHeight="1" x14ac:dyDescent="0.2">
      <c r="A14" s="247"/>
      <c r="AK14" s="1118" t="s">
        <v>485</v>
      </c>
      <c r="AL14" s="1119"/>
      <c r="AM14" s="1119"/>
      <c r="AN14" s="1120"/>
      <c r="AO14" s="265">
        <v>456974</v>
      </c>
      <c r="AP14" s="265">
        <v>1591</v>
      </c>
      <c r="AQ14" s="266">
        <v>1678</v>
      </c>
      <c r="AR14" s="267">
        <v>-5.2</v>
      </c>
    </row>
    <row r="15" spans="1:46" ht="13.5" customHeight="1" x14ac:dyDescent="0.2">
      <c r="A15" s="247"/>
      <c r="AK15" s="1121" t="s">
        <v>486</v>
      </c>
      <c r="AL15" s="1122"/>
      <c r="AM15" s="1122"/>
      <c r="AN15" s="1123"/>
      <c r="AO15" s="265">
        <v>-1794129</v>
      </c>
      <c r="AP15" s="265">
        <v>-6245</v>
      </c>
      <c r="AQ15" s="266">
        <v>-4869</v>
      </c>
      <c r="AR15" s="267">
        <v>28.3</v>
      </c>
    </row>
    <row r="16" spans="1:46" ht="13" x14ac:dyDescent="0.2">
      <c r="A16" s="247"/>
      <c r="AK16" s="1121" t="s">
        <v>177</v>
      </c>
      <c r="AL16" s="1122"/>
      <c r="AM16" s="1122"/>
      <c r="AN16" s="1123"/>
      <c r="AO16" s="265">
        <v>20315405</v>
      </c>
      <c r="AP16" s="265">
        <v>70711</v>
      </c>
      <c r="AQ16" s="266">
        <v>70096</v>
      </c>
      <c r="AR16" s="267">
        <v>0.9</v>
      </c>
    </row>
    <row r="17" spans="1:46" ht="13" x14ac:dyDescent="0.2">
      <c r="A17" s="247"/>
    </row>
    <row r="18" spans="1:46" ht="13" x14ac:dyDescent="0.2">
      <c r="A18" s="247"/>
      <c r="AQ18" s="268"/>
      <c r="AR18" s="268"/>
    </row>
    <row r="19" spans="1:46" ht="13" x14ac:dyDescent="0.2">
      <c r="A19" s="247"/>
      <c r="AK19" s="243" t="s">
        <v>487</v>
      </c>
    </row>
    <row r="20" spans="1:46" ht="13" x14ac:dyDescent="0.2">
      <c r="A20" s="247"/>
      <c r="AK20" s="269"/>
      <c r="AL20" s="270"/>
      <c r="AM20" s="270"/>
      <c r="AN20" s="271"/>
      <c r="AO20" s="272" t="s">
        <v>488</v>
      </c>
      <c r="AP20" s="273" t="s">
        <v>489</v>
      </c>
      <c r="AQ20" s="274" t="s">
        <v>490</v>
      </c>
      <c r="AR20" s="275"/>
    </row>
    <row r="21" spans="1:46" s="248" customFormat="1" ht="13" x14ac:dyDescent="0.2">
      <c r="A21" s="276"/>
      <c r="AK21" s="1124" t="s">
        <v>491</v>
      </c>
      <c r="AL21" s="1125"/>
      <c r="AM21" s="1125"/>
      <c r="AN21" s="1126"/>
      <c r="AO21" s="277">
        <v>6.32</v>
      </c>
      <c r="AP21" s="278">
        <v>6.37</v>
      </c>
      <c r="AQ21" s="279">
        <v>-0.05</v>
      </c>
      <c r="AS21" s="280"/>
      <c r="AT21" s="276"/>
    </row>
    <row r="22" spans="1:46" s="248" customFormat="1" ht="13" x14ac:dyDescent="0.2">
      <c r="A22" s="276"/>
      <c r="AK22" s="1124" t="s">
        <v>492</v>
      </c>
      <c r="AL22" s="1125"/>
      <c r="AM22" s="1125"/>
      <c r="AN22" s="1126"/>
      <c r="AO22" s="281">
        <v>98.6</v>
      </c>
      <c r="AP22" s="282">
        <v>98.4</v>
      </c>
      <c r="AQ22" s="283">
        <v>0.2</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7" t="s">
        <v>493</v>
      </c>
      <c r="B26" s="1117"/>
      <c r="C26" s="1117"/>
      <c r="D26" s="1117"/>
      <c r="E26" s="1117"/>
      <c r="F26" s="1117"/>
      <c r="G26" s="1117"/>
      <c r="H26" s="1117"/>
      <c r="I26" s="1117"/>
      <c r="J26" s="1117"/>
      <c r="K26" s="1117"/>
      <c r="L26" s="1117"/>
      <c r="M26" s="1117"/>
      <c r="N26" s="1117"/>
      <c r="O26" s="1117"/>
      <c r="P26" s="1117"/>
      <c r="Q26" s="1117"/>
      <c r="R26" s="1117"/>
      <c r="S26" s="1117"/>
      <c r="T26" s="1117"/>
      <c r="U26" s="1117"/>
      <c r="V26" s="1117"/>
      <c r="W26" s="1117"/>
      <c r="X26" s="1117"/>
      <c r="Y26" s="1117"/>
      <c r="Z26" s="1117"/>
      <c r="AA26" s="1117"/>
      <c r="AB26" s="1117"/>
      <c r="AC26" s="1117"/>
      <c r="AD26" s="1117"/>
      <c r="AE26" s="1117"/>
      <c r="AF26" s="1117"/>
      <c r="AG26" s="1117"/>
      <c r="AH26" s="1117"/>
      <c r="AI26" s="1117"/>
      <c r="AJ26" s="1117"/>
      <c r="AK26" s="1117"/>
      <c r="AL26" s="1117"/>
      <c r="AM26" s="1117"/>
      <c r="AN26" s="1117"/>
      <c r="AO26" s="1117"/>
      <c r="AP26" s="1117"/>
      <c r="AQ26" s="1117"/>
      <c r="AR26" s="1117"/>
      <c r="AS26" s="1117"/>
    </row>
    <row r="27" spans="1:46" ht="13" x14ac:dyDescent="0.2">
      <c r="A27" s="288"/>
      <c r="AS27" s="243"/>
      <c r="AT27" s="243"/>
    </row>
    <row r="28" spans="1:46" ht="16.5" x14ac:dyDescent="0.2">
      <c r="A28" s="244" t="s">
        <v>494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495</v>
      </c>
      <c r="AL29" s="248"/>
      <c r="AM29" s="248"/>
      <c r="AN29" s="248"/>
      <c r="AS29" s="290"/>
    </row>
    <row r="30" spans="1:46" ht="13.5" customHeight="1" x14ac:dyDescent="0.2">
      <c r="A30" s="247"/>
      <c r="AK30" s="250"/>
      <c r="AL30" s="251"/>
      <c r="AM30" s="251"/>
      <c r="AN30" s="252"/>
      <c r="AO30" s="1106" t="s">
        <v>474</v>
      </c>
      <c r="AP30" s="253"/>
      <c r="AQ30" s="254" t="s">
        <v>475</v>
      </c>
      <c r="AR30" s="255"/>
    </row>
    <row r="31" spans="1:46" ht="13" x14ac:dyDescent="0.2">
      <c r="A31" s="247"/>
      <c r="AK31" s="256"/>
      <c r="AL31" s="257"/>
      <c r="AM31" s="257"/>
      <c r="AN31" s="258"/>
      <c r="AO31" s="1107"/>
      <c r="AP31" s="259" t="s">
        <v>476</v>
      </c>
      <c r="AQ31" s="260" t="s">
        <v>477</v>
      </c>
      <c r="AR31" s="261" t="s">
        <v>478</v>
      </c>
    </row>
    <row r="32" spans="1:46" ht="27" customHeight="1" x14ac:dyDescent="0.2">
      <c r="A32" s="247"/>
      <c r="AK32" s="1108" t="s">
        <v>496</v>
      </c>
      <c r="AL32" s="1109"/>
      <c r="AM32" s="1109"/>
      <c r="AN32" s="1110"/>
      <c r="AO32" s="291">
        <v>2651158</v>
      </c>
      <c r="AP32" s="291">
        <v>9228</v>
      </c>
      <c r="AQ32" s="292">
        <v>4451</v>
      </c>
      <c r="AR32" s="293">
        <v>107.3</v>
      </c>
    </row>
    <row r="33" spans="1:46" ht="13.5" customHeight="1" x14ac:dyDescent="0.2">
      <c r="A33" s="247"/>
      <c r="AK33" s="1108" t="s">
        <v>497</v>
      </c>
      <c r="AL33" s="1109"/>
      <c r="AM33" s="1109"/>
      <c r="AN33" s="1110"/>
      <c r="AO33" s="291" t="s">
        <v>482</v>
      </c>
      <c r="AP33" s="291" t="s">
        <v>482</v>
      </c>
      <c r="AQ33" s="292" t="s">
        <v>482</v>
      </c>
      <c r="AR33" s="293" t="s">
        <v>482</v>
      </c>
    </row>
    <row r="34" spans="1:46" ht="27" customHeight="1" x14ac:dyDescent="0.2">
      <c r="A34" s="247"/>
      <c r="AK34" s="1108" t="s">
        <v>498</v>
      </c>
      <c r="AL34" s="1109"/>
      <c r="AM34" s="1109"/>
      <c r="AN34" s="1110"/>
      <c r="AO34" s="291">
        <v>96136</v>
      </c>
      <c r="AP34" s="291">
        <v>335</v>
      </c>
      <c r="AQ34" s="292">
        <v>416</v>
      </c>
      <c r="AR34" s="293">
        <v>-19.5</v>
      </c>
    </row>
    <row r="35" spans="1:46" ht="27" customHeight="1" x14ac:dyDescent="0.2">
      <c r="A35" s="247"/>
      <c r="AK35" s="1108" t="s">
        <v>499</v>
      </c>
      <c r="AL35" s="1109"/>
      <c r="AM35" s="1109"/>
      <c r="AN35" s="1110"/>
      <c r="AO35" s="291" t="s">
        <v>482</v>
      </c>
      <c r="AP35" s="291" t="s">
        <v>482</v>
      </c>
      <c r="AQ35" s="292">
        <v>18</v>
      </c>
      <c r="AR35" s="293" t="s">
        <v>482</v>
      </c>
    </row>
    <row r="36" spans="1:46" ht="27" customHeight="1" x14ac:dyDescent="0.2">
      <c r="A36" s="247"/>
      <c r="AK36" s="1108" t="s">
        <v>500</v>
      </c>
      <c r="AL36" s="1109"/>
      <c r="AM36" s="1109"/>
      <c r="AN36" s="1110"/>
      <c r="AO36" s="291">
        <v>158417</v>
      </c>
      <c r="AP36" s="291">
        <v>551</v>
      </c>
      <c r="AQ36" s="292">
        <v>532</v>
      </c>
      <c r="AR36" s="293">
        <v>3.6</v>
      </c>
    </row>
    <row r="37" spans="1:46" ht="13.5" customHeight="1" x14ac:dyDescent="0.2">
      <c r="A37" s="247"/>
      <c r="AK37" s="1108" t="s">
        <v>501</v>
      </c>
      <c r="AL37" s="1109"/>
      <c r="AM37" s="1109"/>
      <c r="AN37" s="1110"/>
      <c r="AO37" s="291">
        <v>469668</v>
      </c>
      <c r="AP37" s="291">
        <v>1635</v>
      </c>
      <c r="AQ37" s="292">
        <v>1760</v>
      </c>
      <c r="AR37" s="293">
        <v>-7.1</v>
      </c>
    </row>
    <row r="38" spans="1:46" ht="27" customHeight="1" x14ac:dyDescent="0.2">
      <c r="A38" s="247"/>
      <c r="AK38" s="1111" t="s">
        <v>502</v>
      </c>
      <c r="AL38" s="1112"/>
      <c r="AM38" s="1112"/>
      <c r="AN38" s="1113"/>
      <c r="AO38" s="294" t="s">
        <v>482</v>
      </c>
      <c r="AP38" s="294" t="s">
        <v>482</v>
      </c>
      <c r="AQ38" s="295" t="s">
        <v>482</v>
      </c>
      <c r="AR38" s="283" t="s">
        <v>482</v>
      </c>
      <c r="AS38" s="290"/>
    </row>
    <row r="39" spans="1:46" ht="13" x14ac:dyDescent="0.2">
      <c r="A39" s="247"/>
      <c r="AK39" s="1111" t="s">
        <v>503</v>
      </c>
      <c r="AL39" s="1112"/>
      <c r="AM39" s="1112"/>
      <c r="AN39" s="1113"/>
      <c r="AO39" s="291">
        <v>-816</v>
      </c>
      <c r="AP39" s="291">
        <v>-3</v>
      </c>
      <c r="AQ39" s="292">
        <v>-15</v>
      </c>
      <c r="AR39" s="293">
        <v>-80</v>
      </c>
      <c r="AS39" s="290"/>
    </row>
    <row r="40" spans="1:46" ht="27" customHeight="1" x14ac:dyDescent="0.2">
      <c r="A40" s="247"/>
      <c r="AK40" s="1108" t="s">
        <v>504</v>
      </c>
      <c r="AL40" s="1109"/>
      <c r="AM40" s="1109"/>
      <c r="AN40" s="1110"/>
      <c r="AO40" s="291">
        <v>-2763274</v>
      </c>
      <c r="AP40" s="291">
        <v>-9618</v>
      </c>
      <c r="AQ40" s="292">
        <v>-9977</v>
      </c>
      <c r="AR40" s="293">
        <v>-3.6</v>
      </c>
      <c r="AS40" s="290"/>
    </row>
    <row r="41" spans="1:46" ht="13" x14ac:dyDescent="0.2">
      <c r="A41" s="247"/>
      <c r="AK41" s="1114" t="s">
        <v>287</v>
      </c>
      <c r="AL41" s="1115"/>
      <c r="AM41" s="1115"/>
      <c r="AN41" s="1116"/>
      <c r="AO41" s="291">
        <v>611289</v>
      </c>
      <c r="AP41" s="291">
        <v>2128</v>
      </c>
      <c r="AQ41" s="292">
        <v>-2814</v>
      </c>
      <c r="AR41" s="293">
        <v>-175.6</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505</v>
      </c>
    </row>
    <row r="48" spans="1:46" ht="13" x14ac:dyDescent="0.2">
      <c r="A48" s="247"/>
      <c r="AK48" s="301" t="s">
        <v>506</v>
      </c>
      <c r="AL48" s="301"/>
      <c r="AM48" s="301"/>
      <c r="AN48" s="301"/>
      <c r="AO48" s="301"/>
      <c r="AP48" s="301"/>
      <c r="AQ48" s="302"/>
      <c r="AR48" s="301"/>
    </row>
    <row r="49" spans="1:44" ht="13.5" customHeight="1" x14ac:dyDescent="0.2">
      <c r="A49" s="247"/>
      <c r="AK49" s="303"/>
      <c r="AL49" s="304"/>
      <c r="AM49" s="1101" t="s">
        <v>474</v>
      </c>
      <c r="AN49" s="1103" t="s">
        <v>507</v>
      </c>
      <c r="AO49" s="1104"/>
      <c r="AP49" s="1104"/>
      <c r="AQ49" s="1104"/>
      <c r="AR49" s="1105"/>
    </row>
    <row r="50" spans="1:44" ht="13" x14ac:dyDescent="0.2">
      <c r="A50" s="247"/>
      <c r="AK50" s="305"/>
      <c r="AL50" s="306"/>
      <c r="AM50" s="1102"/>
      <c r="AN50" s="307" t="s">
        <v>508</v>
      </c>
      <c r="AO50" s="308" t="s">
        <v>509</v>
      </c>
      <c r="AP50" s="309" t="s">
        <v>510</v>
      </c>
      <c r="AQ50" s="310" t="s">
        <v>511</v>
      </c>
      <c r="AR50" s="311" t="s">
        <v>512</v>
      </c>
    </row>
    <row r="51" spans="1:44" ht="13" x14ac:dyDescent="0.2">
      <c r="A51" s="247"/>
      <c r="AK51" s="303" t="s">
        <v>513</v>
      </c>
      <c r="AL51" s="304"/>
      <c r="AM51" s="312">
        <v>16331906</v>
      </c>
      <c r="AN51" s="313">
        <v>59249</v>
      </c>
      <c r="AO51" s="314">
        <v>24.5</v>
      </c>
      <c r="AP51" s="315">
        <v>50465</v>
      </c>
      <c r="AQ51" s="316">
        <v>-2.4</v>
      </c>
      <c r="AR51" s="317">
        <v>26.9</v>
      </c>
    </row>
    <row r="52" spans="1:44" ht="13" x14ac:dyDescent="0.2">
      <c r="A52" s="247"/>
      <c r="AK52" s="318"/>
      <c r="AL52" s="319" t="s">
        <v>514</v>
      </c>
      <c r="AM52" s="320">
        <v>9868692</v>
      </c>
      <c r="AN52" s="321">
        <v>35802</v>
      </c>
      <c r="AO52" s="322">
        <v>7.5</v>
      </c>
      <c r="AP52" s="323">
        <v>34193</v>
      </c>
      <c r="AQ52" s="324">
        <v>-8.1</v>
      </c>
      <c r="AR52" s="325">
        <v>15.6</v>
      </c>
    </row>
    <row r="53" spans="1:44" ht="13" x14ac:dyDescent="0.2">
      <c r="A53" s="247"/>
      <c r="AK53" s="303" t="s">
        <v>515</v>
      </c>
      <c r="AL53" s="304"/>
      <c r="AM53" s="312">
        <v>10684514</v>
      </c>
      <c r="AN53" s="313">
        <v>38751</v>
      </c>
      <c r="AO53" s="314">
        <v>-34.6</v>
      </c>
      <c r="AP53" s="315">
        <v>51679</v>
      </c>
      <c r="AQ53" s="316">
        <v>2.4</v>
      </c>
      <c r="AR53" s="317">
        <v>-37</v>
      </c>
    </row>
    <row r="54" spans="1:44" ht="13" x14ac:dyDescent="0.2">
      <c r="A54" s="247"/>
      <c r="AK54" s="318"/>
      <c r="AL54" s="319" t="s">
        <v>514</v>
      </c>
      <c r="AM54" s="320">
        <v>6401193</v>
      </c>
      <c r="AN54" s="321">
        <v>23216</v>
      </c>
      <c r="AO54" s="322">
        <v>-35.200000000000003</v>
      </c>
      <c r="AP54" s="323">
        <v>35132</v>
      </c>
      <c r="AQ54" s="324">
        <v>2.7</v>
      </c>
      <c r="AR54" s="325">
        <v>-37.9</v>
      </c>
    </row>
    <row r="55" spans="1:44" ht="13" x14ac:dyDescent="0.2">
      <c r="A55" s="247"/>
      <c r="AK55" s="303" t="s">
        <v>516</v>
      </c>
      <c r="AL55" s="304"/>
      <c r="AM55" s="312">
        <v>11115412</v>
      </c>
      <c r="AN55" s="313">
        <v>39700</v>
      </c>
      <c r="AO55" s="314">
        <v>2.4</v>
      </c>
      <c r="AP55" s="315">
        <v>49665</v>
      </c>
      <c r="AQ55" s="316">
        <v>-3.9</v>
      </c>
      <c r="AR55" s="317">
        <v>6.3</v>
      </c>
    </row>
    <row r="56" spans="1:44" ht="13" x14ac:dyDescent="0.2">
      <c r="A56" s="247"/>
      <c r="AK56" s="318"/>
      <c r="AL56" s="319" t="s">
        <v>514</v>
      </c>
      <c r="AM56" s="320">
        <v>7644916</v>
      </c>
      <c r="AN56" s="321">
        <v>27305</v>
      </c>
      <c r="AO56" s="322">
        <v>17.600000000000001</v>
      </c>
      <c r="AP56" s="323">
        <v>34678</v>
      </c>
      <c r="AQ56" s="324">
        <v>-1.3</v>
      </c>
      <c r="AR56" s="325">
        <v>18.899999999999999</v>
      </c>
    </row>
    <row r="57" spans="1:44" ht="13" x14ac:dyDescent="0.2">
      <c r="A57" s="247"/>
      <c r="AK57" s="303" t="s">
        <v>517</v>
      </c>
      <c r="AL57" s="304"/>
      <c r="AM57" s="312">
        <v>16505730</v>
      </c>
      <c r="AN57" s="313">
        <v>58005</v>
      </c>
      <c r="AO57" s="314">
        <v>46.1</v>
      </c>
      <c r="AP57" s="315">
        <v>63439</v>
      </c>
      <c r="AQ57" s="316">
        <v>27.7</v>
      </c>
      <c r="AR57" s="317">
        <v>18.399999999999999</v>
      </c>
    </row>
    <row r="58" spans="1:44" ht="13" x14ac:dyDescent="0.2">
      <c r="A58" s="247"/>
      <c r="AK58" s="318"/>
      <c r="AL58" s="319" t="s">
        <v>514</v>
      </c>
      <c r="AM58" s="320">
        <v>10724279</v>
      </c>
      <c r="AN58" s="321">
        <v>37688</v>
      </c>
      <c r="AO58" s="322">
        <v>38</v>
      </c>
      <c r="AP58" s="323">
        <v>46463</v>
      </c>
      <c r="AQ58" s="324">
        <v>34</v>
      </c>
      <c r="AR58" s="325">
        <v>4</v>
      </c>
    </row>
    <row r="59" spans="1:44" ht="13" x14ac:dyDescent="0.2">
      <c r="A59" s="247"/>
      <c r="AK59" s="303" t="s">
        <v>518</v>
      </c>
      <c r="AL59" s="304"/>
      <c r="AM59" s="312">
        <v>17972767</v>
      </c>
      <c r="AN59" s="313">
        <v>62557</v>
      </c>
      <c r="AO59" s="314">
        <v>7.8</v>
      </c>
      <c r="AP59" s="315">
        <v>60097</v>
      </c>
      <c r="AQ59" s="316">
        <v>-5.3</v>
      </c>
      <c r="AR59" s="317">
        <v>13.1</v>
      </c>
    </row>
    <row r="60" spans="1:44" ht="13" x14ac:dyDescent="0.2">
      <c r="A60" s="247"/>
      <c r="AK60" s="318"/>
      <c r="AL60" s="319" t="s">
        <v>514</v>
      </c>
      <c r="AM60" s="320">
        <v>11028349</v>
      </c>
      <c r="AN60" s="321">
        <v>38386</v>
      </c>
      <c r="AO60" s="322">
        <v>1.9</v>
      </c>
      <c r="AP60" s="323">
        <v>43011</v>
      </c>
      <c r="AQ60" s="324">
        <v>-7.4</v>
      </c>
      <c r="AR60" s="325">
        <v>9.3000000000000007</v>
      </c>
    </row>
    <row r="61" spans="1:44" ht="13" x14ac:dyDescent="0.2">
      <c r="A61" s="247"/>
      <c r="AK61" s="303" t="s">
        <v>519</v>
      </c>
      <c r="AL61" s="326"/>
      <c r="AM61" s="312">
        <v>14522066</v>
      </c>
      <c r="AN61" s="313">
        <v>51652</v>
      </c>
      <c r="AO61" s="314">
        <v>9.1999999999999993</v>
      </c>
      <c r="AP61" s="315">
        <v>55069</v>
      </c>
      <c r="AQ61" s="327">
        <v>3.7</v>
      </c>
      <c r="AR61" s="317">
        <v>5.5</v>
      </c>
    </row>
    <row r="62" spans="1:44" ht="13" x14ac:dyDescent="0.2">
      <c r="A62" s="247"/>
      <c r="AK62" s="318"/>
      <c r="AL62" s="319" t="s">
        <v>514</v>
      </c>
      <c r="AM62" s="320">
        <v>9133486</v>
      </c>
      <c r="AN62" s="321">
        <v>32479</v>
      </c>
      <c r="AO62" s="322">
        <v>6</v>
      </c>
      <c r="AP62" s="323">
        <v>38695</v>
      </c>
      <c r="AQ62" s="324">
        <v>4</v>
      </c>
      <c r="AR62" s="325">
        <v>2</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zKBT4ewhOexQ/Fo0An4qfBPq6IgF0BSYtxDTWio6kb+DJlgIiAa6380ynCjHnvt/2RiMLnBak1ZZiw+02r011g==" saltValue="JV9VA0KN7ihsBAD5FuHIO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471</v>
      </c>
    </row>
    <row r="121" spans="125:125" ht="13.5" hidden="1" customHeight="1" x14ac:dyDescent="0.2">
      <c r="DU121" s="241"/>
    </row>
  </sheetData>
  <sheetProtection algorithmName="SHA-512" hashValue="bhXq2oelDnWSVpk0XmMdoKQ5ECclWXJrVlnVsIAyJJbmuvtJccmf5yWDA7neJaqFpHy1f59lKT2aIkNXHCl0LA==" saltValue="CupA8slcFJ+sCjZonTe65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abSelected="1"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471</v>
      </c>
    </row>
  </sheetData>
  <sheetProtection algorithmName="SHA-512" hashValue="fnOKtaa4BRVqn1oTkVHZaohp3EGMEU4Tob1lOpgq5tkky8L8y8wKVzp80G+9rxiDZmNODXiDnAGFARrBaHQB1Q==" saltValue="jt44+3g3FEy7VzeHHIUCs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abSelected="1"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521</v>
      </c>
      <c r="G46" s="8" t="s">
        <v>522</v>
      </c>
      <c r="H46" s="8" t="s">
        <v>523</v>
      </c>
      <c r="I46" s="8" t="s">
        <v>524</v>
      </c>
      <c r="J46" s="9" t="s">
        <v>525</v>
      </c>
    </row>
    <row r="47" spans="2:10" ht="57.75" customHeight="1" x14ac:dyDescent="0.2">
      <c r="B47" s="10"/>
      <c r="C47" s="1127" t="s">
        <v>3</v>
      </c>
      <c r="D47" s="1127"/>
      <c r="E47" s="1128"/>
      <c r="F47" s="11">
        <v>31.79</v>
      </c>
      <c r="G47" s="12">
        <v>32.04</v>
      </c>
      <c r="H47" s="12">
        <v>33.71</v>
      </c>
      <c r="I47" s="12">
        <v>31.19</v>
      </c>
      <c r="J47" s="13">
        <v>30.63</v>
      </c>
    </row>
    <row r="48" spans="2:10" ht="57.75" customHeight="1" x14ac:dyDescent="0.2">
      <c r="B48" s="14"/>
      <c r="C48" s="1129" t="s">
        <v>4</v>
      </c>
      <c r="D48" s="1129"/>
      <c r="E48" s="1130"/>
      <c r="F48" s="15">
        <v>7.63</v>
      </c>
      <c r="G48" s="16">
        <v>6.1</v>
      </c>
      <c r="H48" s="16">
        <v>7.61</v>
      </c>
      <c r="I48" s="16">
        <v>6.89</v>
      </c>
      <c r="J48" s="17">
        <v>6.99</v>
      </c>
    </row>
    <row r="49" spans="2:10" ht="57.75" customHeight="1" thickBot="1" x14ac:dyDescent="0.25">
      <c r="B49" s="18"/>
      <c r="C49" s="1131" t="s">
        <v>5</v>
      </c>
      <c r="D49" s="1131"/>
      <c r="E49" s="1132"/>
      <c r="F49" s="19">
        <v>1.42</v>
      </c>
      <c r="G49" s="20" t="s">
        <v>526</v>
      </c>
      <c r="H49" s="20">
        <v>3.97</v>
      </c>
      <c r="I49" s="20" t="s">
        <v>527</v>
      </c>
      <c r="J49" s="21" t="s">
        <v>528</v>
      </c>
    </row>
    <row r="50" spans="2:10" ht="13" x14ac:dyDescent="0.2"/>
  </sheetData>
  <sheetProtection algorithmName="SHA-512" hashValue="V9R0T1VFpvBO9SST4zYWgde368FEK+l1WA8TS66I6TBE82u40kHCZg/PPp5sOkG1ujGGkC+nZ7G+zdSGTnvleg==" saltValue="hUUTvOjiGRZOm6R/E2B3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墨田区役所</cp:lastModifiedBy>
  <cp:lastPrinted>2026-04-10T07:16:22Z</cp:lastPrinted>
  <dcterms:created xsi:type="dcterms:W3CDTF">2026-02-23T05:48:55Z</dcterms:created>
  <dcterms:modified xsi:type="dcterms:W3CDTF">2026-04-10T07:58:06Z</dcterms:modified>
  <cp:category/>
</cp:coreProperties>
</file>