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29950" yWindow="3480" windowWidth="20520" windowHeight="4790" tabRatio="883"/>
  </bookViews>
  <sheets>
    <sheet name="2-（１）財政状況の推移 (2)" sheetId="34" r:id="rId1"/>
    <sheet name="2-（２）目的別決算状況 (2)" sheetId="35" r:id="rId2"/>
    <sheet name=" 2-（３）性質別決算状況 (2)" sheetId="36" r:id="rId3"/>
    <sheet name="2-（４）国民健康保険決算状況" sheetId="7" r:id="rId4"/>
    <sheet name="2-（５）介護保険決算状況" sheetId="9" r:id="rId5"/>
    <sheet name="2-（６）後期高齢者医療決算状況" sheetId="27" r:id="rId6"/>
    <sheet name="2-（7）都区財政調整" sheetId="37" r:id="rId7"/>
    <sheet name="2-（８）都区財政調整区別算定結果 " sheetId="38" r:id="rId8"/>
    <sheet name="2-（９）特別区税の推移" sheetId="12" r:id="rId9"/>
    <sheet name="2-（１０）区民税負担額・区経費の推移" sheetId="13" r:id="rId10"/>
    <sheet name="2-（１１）軽自動車課税台数の推移" sheetId="14" r:id="rId11"/>
    <sheet name="2-（１２）特別区たばこ税の推移" sheetId="15" r:id="rId12"/>
    <sheet name="2-（１３）国税・都税・特別区税" sheetId="16" r:id="rId13"/>
    <sheet name="2-（１４）墨田区の国税の推移" sheetId="17" r:id="rId14"/>
    <sheet name="2-（１５）墨田区の都税の推移" sheetId="18" r:id="rId15"/>
    <sheet name="2-（１６）区有財産の推移" sheetId="19" r:id="rId16"/>
  </sheets>
  <definedNames>
    <definedName name="_xlnm.Print_Area" localSheetId="2">' 2-（３）性質別決算状況 (2)'!$C$2:$X$52</definedName>
    <definedName name="_xlnm.Print_Area" localSheetId="0">'2-（１）財政状況の推移 (2)'!$C$2:$N$49</definedName>
    <definedName name="_xlnm.Print_Area" localSheetId="1">'2-（２）目的別決算状況 (2)'!$C$2:$T$44</definedName>
  </definedNames>
  <calcPr calcId="162913"/>
</workbook>
</file>

<file path=xl/calcChain.xml><?xml version="1.0" encoding="utf-8"?>
<calcChain xmlns="http://schemas.openxmlformats.org/spreadsheetml/2006/main">
  <c r="M20" i="18" l="1"/>
  <c r="K20" i="18"/>
  <c r="L20" i="18"/>
  <c r="Q23" i="9"/>
  <c r="S23" i="9"/>
  <c r="P23" i="9"/>
  <c r="N23" i="9"/>
  <c r="O23" i="9"/>
  <c r="L23" i="9"/>
  <c r="K23" i="9"/>
  <c r="H23" i="9"/>
  <c r="I19" i="9"/>
  <c r="E23" i="9"/>
  <c r="F23" i="9"/>
  <c r="R22" i="9"/>
  <c r="O22" i="9"/>
  <c r="L22" i="9"/>
  <c r="F22" i="9"/>
  <c r="S21" i="9"/>
  <c r="R21" i="9"/>
  <c r="P21" i="9"/>
  <c r="O21" i="9"/>
  <c r="M21" i="9"/>
  <c r="L21" i="9"/>
  <c r="J21" i="9"/>
  <c r="F21" i="9"/>
  <c r="R20" i="9"/>
  <c r="O20" i="9"/>
  <c r="L20" i="9"/>
  <c r="F20" i="9"/>
  <c r="S19" i="9"/>
  <c r="R19" i="9"/>
  <c r="P19" i="9"/>
  <c r="O19" i="9"/>
  <c r="M19" i="9"/>
  <c r="L19" i="9"/>
  <c r="J19" i="9"/>
  <c r="F19" i="9"/>
  <c r="S18" i="9"/>
  <c r="R18" i="9"/>
  <c r="P18" i="9"/>
  <c r="O18" i="9"/>
  <c r="M18" i="9"/>
  <c r="L18" i="9"/>
  <c r="J18" i="9"/>
  <c r="F18" i="9"/>
  <c r="S17" i="9"/>
  <c r="R17" i="9"/>
  <c r="P17" i="9"/>
  <c r="O17" i="9"/>
  <c r="M17" i="9"/>
  <c r="L17" i="9"/>
  <c r="J17" i="9"/>
  <c r="F17" i="9"/>
  <c r="Q15" i="9"/>
  <c r="S15" i="9"/>
  <c r="P15" i="9"/>
  <c r="N15" i="9"/>
  <c r="O15" i="9"/>
  <c r="L15" i="9"/>
  <c r="K15" i="9"/>
  <c r="M15" i="9"/>
  <c r="H15" i="9"/>
  <c r="I10" i="9"/>
  <c r="E15" i="9"/>
  <c r="F15" i="9"/>
  <c r="S14" i="9"/>
  <c r="R14" i="9"/>
  <c r="P14" i="9"/>
  <c r="O14" i="9"/>
  <c r="M14" i="9"/>
  <c r="L14" i="9"/>
  <c r="J14" i="9"/>
  <c r="F14" i="9"/>
  <c r="S13" i="9"/>
  <c r="R13" i="9"/>
  <c r="P13" i="9"/>
  <c r="O13" i="9"/>
  <c r="M13" i="9"/>
  <c r="L13" i="9"/>
  <c r="J13" i="9"/>
  <c r="S12" i="9"/>
  <c r="R12" i="9"/>
  <c r="P12" i="9"/>
  <c r="O12" i="9"/>
  <c r="M12" i="9"/>
  <c r="L12" i="9"/>
  <c r="J12" i="9"/>
  <c r="F12" i="9"/>
  <c r="S11" i="9"/>
  <c r="R11" i="9"/>
  <c r="P11" i="9"/>
  <c r="O11" i="9"/>
  <c r="M11" i="9"/>
  <c r="L11" i="9"/>
  <c r="J11" i="9"/>
  <c r="I11" i="9"/>
  <c r="F11" i="9"/>
  <c r="S10" i="9"/>
  <c r="R10" i="9"/>
  <c r="P10" i="9"/>
  <c r="O10" i="9"/>
  <c r="M10" i="9"/>
  <c r="L10" i="9"/>
  <c r="J10" i="9"/>
  <c r="F10" i="9"/>
  <c r="S9" i="9"/>
  <c r="R9" i="9"/>
  <c r="P9" i="9"/>
  <c r="O9" i="9"/>
  <c r="M9" i="9"/>
  <c r="L9" i="9"/>
  <c r="J9" i="9"/>
  <c r="F9" i="9"/>
  <c r="S8" i="9"/>
  <c r="R8" i="9"/>
  <c r="P8" i="9"/>
  <c r="O8" i="9"/>
  <c r="M8" i="9"/>
  <c r="L8" i="9"/>
  <c r="J8" i="9"/>
  <c r="F8" i="9"/>
  <c r="R7" i="9"/>
  <c r="O7" i="9"/>
  <c r="L7" i="9"/>
  <c r="F7" i="9"/>
  <c r="S6" i="9"/>
  <c r="R6" i="9"/>
  <c r="P6" i="9"/>
  <c r="O6" i="9"/>
  <c r="M6" i="9"/>
  <c r="L6" i="9"/>
  <c r="J6" i="9"/>
  <c r="I6" i="9"/>
  <c r="F6" i="9"/>
  <c r="O17" i="19"/>
  <c r="O14" i="19"/>
  <c r="O18" i="19"/>
  <c r="J17" i="19"/>
  <c r="J14" i="19"/>
  <c r="J18" i="19"/>
  <c r="I50" i="36"/>
  <c r="E50" i="36"/>
  <c r="F48" i="36"/>
  <c r="X48" i="36"/>
  <c r="T48" i="36"/>
  <c r="P48" i="36"/>
  <c r="L48" i="36"/>
  <c r="J48" i="36"/>
  <c r="X47" i="36"/>
  <c r="T47" i="36"/>
  <c r="P47" i="36"/>
  <c r="L47" i="36"/>
  <c r="J47" i="36"/>
  <c r="X45" i="36"/>
  <c r="T45" i="36"/>
  <c r="P45" i="36"/>
  <c r="L45" i="36"/>
  <c r="J45" i="36"/>
  <c r="X44" i="36"/>
  <c r="T44" i="36"/>
  <c r="P44" i="36"/>
  <c r="L44" i="36"/>
  <c r="J44" i="36"/>
  <c r="F44" i="36"/>
  <c r="X43" i="36"/>
  <c r="T43" i="36"/>
  <c r="P43" i="36"/>
  <c r="L43" i="36"/>
  <c r="J43" i="36"/>
  <c r="X42" i="36"/>
  <c r="T42" i="36"/>
  <c r="P42" i="36"/>
  <c r="L42" i="36"/>
  <c r="J42" i="36"/>
  <c r="U41" i="36"/>
  <c r="X41" i="36"/>
  <c r="Q41" i="36"/>
  <c r="T41" i="36"/>
  <c r="P41" i="36"/>
  <c r="M41" i="36"/>
  <c r="L41" i="36"/>
  <c r="J41" i="36"/>
  <c r="X38" i="36"/>
  <c r="T38" i="36"/>
  <c r="P38" i="36"/>
  <c r="L38" i="36"/>
  <c r="J38" i="36"/>
  <c r="X37" i="36"/>
  <c r="U37" i="36"/>
  <c r="U50" i="36"/>
  <c r="Q37" i="36"/>
  <c r="Q50" i="36"/>
  <c r="M37" i="36"/>
  <c r="M50" i="36"/>
  <c r="L37" i="36"/>
  <c r="J37" i="36"/>
  <c r="X36" i="36"/>
  <c r="T36" i="36"/>
  <c r="P36" i="36"/>
  <c r="L36" i="36"/>
  <c r="J36" i="36"/>
  <c r="F36" i="36"/>
  <c r="X35" i="36"/>
  <c r="T35" i="36"/>
  <c r="P35" i="36"/>
  <c r="L35" i="36"/>
  <c r="J35" i="36"/>
  <c r="X34" i="36"/>
  <c r="T34" i="36"/>
  <c r="P34" i="36"/>
  <c r="L34" i="36"/>
  <c r="J34" i="36"/>
  <c r="X29" i="36"/>
  <c r="T29" i="36"/>
  <c r="Q29" i="36"/>
  <c r="P29" i="36"/>
  <c r="M29" i="36"/>
  <c r="N27" i="36"/>
  <c r="L29" i="36"/>
  <c r="G29" i="36"/>
  <c r="X28" i="36"/>
  <c r="V28" i="36"/>
  <c r="T28" i="36"/>
  <c r="R28" i="36"/>
  <c r="P28" i="36"/>
  <c r="N28" i="36"/>
  <c r="L28" i="36"/>
  <c r="J28" i="36"/>
  <c r="F28" i="36"/>
  <c r="X27" i="36"/>
  <c r="V27" i="36"/>
  <c r="T27" i="36"/>
  <c r="R27" i="36"/>
  <c r="P27" i="36"/>
  <c r="L27" i="36"/>
  <c r="J27" i="36"/>
  <c r="F27" i="36"/>
  <c r="X26" i="36"/>
  <c r="V26" i="36"/>
  <c r="T26" i="36"/>
  <c r="R26" i="36"/>
  <c r="P26" i="36"/>
  <c r="N26" i="36"/>
  <c r="L26" i="36"/>
  <c r="J26" i="36"/>
  <c r="F26" i="36"/>
  <c r="X25" i="36"/>
  <c r="V25" i="36"/>
  <c r="T25" i="36"/>
  <c r="R25" i="36"/>
  <c r="P25" i="36"/>
  <c r="N25" i="36"/>
  <c r="L25" i="36"/>
  <c r="J25" i="36"/>
  <c r="F25" i="36"/>
  <c r="X24" i="36"/>
  <c r="V24" i="36"/>
  <c r="T24" i="36"/>
  <c r="R24" i="36"/>
  <c r="P24" i="36"/>
  <c r="N24" i="36"/>
  <c r="L24" i="36"/>
  <c r="J24" i="36"/>
  <c r="F24" i="36"/>
  <c r="X23" i="36"/>
  <c r="V23" i="36"/>
  <c r="T23" i="36"/>
  <c r="R23" i="36"/>
  <c r="P23" i="36"/>
  <c r="L23" i="36"/>
  <c r="J23" i="36"/>
  <c r="F23" i="36"/>
  <c r="X22" i="36"/>
  <c r="V22" i="36"/>
  <c r="T22" i="36"/>
  <c r="R22" i="36"/>
  <c r="P22" i="36"/>
  <c r="N22" i="36"/>
  <c r="L22" i="36"/>
  <c r="J22" i="36"/>
  <c r="F22" i="36"/>
  <c r="X21" i="36"/>
  <c r="V21" i="36"/>
  <c r="T21" i="36"/>
  <c r="R21" i="36"/>
  <c r="P21" i="36"/>
  <c r="N21" i="36"/>
  <c r="L21" i="36"/>
  <c r="J21" i="36"/>
  <c r="F21" i="36"/>
  <c r="X20" i="36"/>
  <c r="V20" i="36"/>
  <c r="T20" i="36"/>
  <c r="R20" i="36"/>
  <c r="P20" i="36"/>
  <c r="N20" i="36"/>
  <c r="L20" i="36"/>
  <c r="J20" i="36"/>
  <c r="F20" i="36"/>
  <c r="X19" i="36"/>
  <c r="V19" i="36"/>
  <c r="T19" i="36"/>
  <c r="R19" i="36"/>
  <c r="P19" i="36"/>
  <c r="L19" i="36"/>
  <c r="J19" i="36"/>
  <c r="F19" i="36"/>
  <c r="X18" i="36"/>
  <c r="V18" i="36"/>
  <c r="T18" i="36"/>
  <c r="R18" i="36"/>
  <c r="P18" i="36"/>
  <c r="N18" i="36"/>
  <c r="L18" i="36"/>
  <c r="J18" i="36"/>
  <c r="F18" i="36"/>
  <c r="X17" i="36"/>
  <c r="V17" i="36"/>
  <c r="T17" i="36"/>
  <c r="R17" i="36"/>
  <c r="P17" i="36"/>
  <c r="N17" i="36"/>
  <c r="L17" i="36"/>
  <c r="J17" i="36"/>
  <c r="F17" i="36"/>
  <c r="X16" i="36"/>
  <c r="V16" i="36"/>
  <c r="T16" i="36"/>
  <c r="R16" i="36"/>
  <c r="P16" i="36"/>
  <c r="N16" i="36"/>
  <c r="L16" i="36"/>
  <c r="J16" i="36"/>
  <c r="F16" i="36"/>
  <c r="X15" i="36"/>
  <c r="V15" i="36"/>
  <c r="T15" i="36"/>
  <c r="R15" i="36"/>
  <c r="P15" i="36"/>
  <c r="N15" i="36"/>
  <c r="L15" i="36"/>
  <c r="J15" i="36"/>
  <c r="F15" i="36"/>
  <c r="V14" i="36"/>
  <c r="R14" i="36"/>
  <c r="X13" i="36"/>
  <c r="V13" i="36"/>
  <c r="T13" i="36"/>
  <c r="R13" i="36"/>
  <c r="P13" i="36"/>
  <c r="N13" i="36"/>
  <c r="L13" i="36"/>
  <c r="J13" i="36"/>
  <c r="F13" i="36"/>
  <c r="X12" i="36"/>
  <c r="V12" i="36"/>
  <c r="T12" i="36"/>
  <c r="R12" i="36"/>
  <c r="P12" i="36"/>
  <c r="N12" i="36"/>
  <c r="L12" i="36"/>
  <c r="J12" i="36"/>
  <c r="F12" i="36"/>
  <c r="X11" i="36"/>
  <c r="V11" i="36"/>
  <c r="T11" i="36"/>
  <c r="R11" i="36"/>
  <c r="P11" i="36"/>
  <c r="N11" i="36"/>
  <c r="L11" i="36"/>
  <c r="J11" i="36"/>
  <c r="F11" i="36"/>
  <c r="X10" i="36"/>
  <c r="V10" i="36"/>
  <c r="T10" i="36"/>
  <c r="R10" i="36"/>
  <c r="P10" i="36"/>
  <c r="N10" i="36"/>
  <c r="L10" i="36"/>
  <c r="J10" i="36"/>
  <c r="F10" i="36"/>
  <c r="X9" i="36"/>
  <c r="V9" i="36"/>
  <c r="T9" i="36"/>
  <c r="R9" i="36"/>
  <c r="P9" i="36"/>
  <c r="N9" i="36"/>
  <c r="L9" i="36"/>
  <c r="J9" i="36"/>
  <c r="F9" i="36"/>
  <c r="X8" i="36"/>
  <c r="V8" i="36"/>
  <c r="T8" i="36"/>
  <c r="R8" i="36"/>
  <c r="P8" i="36"/>
  <c r="N8" i="36"/>
  <c r="L8" i="36"/>
  <c r="J8" i="36"/>
  <c r="F8" i="36"/>
  <c r="X7" i="36"/>
  <c r="V7" i="36"/>
  <c r="V29" i="36"/>
  <c r="T7" i="36"/>
  <c r="R7" i="36"/>
  <c r="R29" i="36"/>
  <c r="P7" i="36"/>
  <c r="N7" i="36"/>
  <c r="L7" i="36"/>
  <c r="J7" i="36"/>
  <c r="F7" i="36"/>
  <c r="T42" i="35"/>
  <c r="Q42" i="35"/>
  <c r="N42" i="35"/>
  <c r="K42" i="35"/>
  <c r="T41" i="35"/>
  <c r="Q41" i="35"/>
  <c r="N41" i="35"/>
  <c r="K41" i="35"/>
  <c r="T40" i="35"/>
  <c r="S40" i="35"/>
  <c r="Q40" i="35"/>
  <c r="P40" i="35"/>
  <c r="N40" i="35"/>
  <c r="M40" i="35"/>
  <c r="K40" i="35"/>
  <c r="J40" i="35"/>
  <c r="G40" i="35"/>
  <c r="T39" i="35"/>
  <c r="S39" i="35"/>
  <c r="Q39" i="35"/>
  <c r="P39" i="35"/>
  <c r="N39" i="35"/>
  <c r="M39" i="35"/>
  <c r="K39" i="35"/>
  <c r="J39" i="35"/>
  <c r="G39" i="35"/>
  <c r="T38" i="35"/>
  <c r="S38" i="35"/>
  <c r="Q38" i="35"/>
  <c r="P38" i="35"/>
  <c r="N38" i="35"/>
  <c r="M38" i="35"/>
  <c r="K38" i="35"/>
  <c r="J38" i="35"/>
  <c r="G38" i="35"/>
  <c r="T37" i="35"/>
  <c r="S37" i="35"/>
  <c r="Q37" i="35"/>
  <c r="P37" i="35"/>
  <c r="N37" i="35"/>
  <c r="M37" i="35"/>
  <c r="K37" i="35"/>
  <c r="J37" i="35"/>
  <c r="G37" i="35"/>
  <c r="T36" i="35"/>
  <c r="S36" i="35"/>
  <c r="Q36" i="35"/>
  <c r="P36" i="35"/>
  <c r="N36" i="35"/>
  <c r="M36" i="35"/>
  <c r="K36" i="35"/>
  <c r="J36" i="35"/>
  <c r="G36" i="35"/>
  <c r="T35" i="35"/>
  <c r="S35" i="35"/>
  <c r="Q35" i="35"/>
  <c r="P35" i="35"/>
  <c r="N35" i="35"/>
  <c r="M35" i="35"/>
  <c r="K35" i="35"/>
  <c r="J35" i="35"/>
  <c r="G35" i="35"/>
  <c r="T34" i="35"/>
  <c r="S34" i="35"/>
  <c r="Q34" i="35"/>
  <c r="N34" i="35"/>
  <c r="M34" i="35"/>
  <c r="K34" i="35"/>
  <c r="J34" i="35"/>
  <c r="G34" i="35"/>
  <c r="T33" i="35"/>
  <c r="S33" i="35"/>
  <c r="Q33" i="35"/>
  <c r="P33" i="35"/>
  <c r="N33" i="35"/>
  <c r="M33" i="35"/>
  <c r="K33" i="35"/>
  <c r="J33" i="35"/>
  <c r="G33" i="35"/>
  <c r="T32" i="35"/>
  <c r="S32" i="35"/>
  <c r="Q32" i="35"/>
  <c r="P32" i="35"/>
  <c r="N32" i="35"/>
  <c r="M32" i="35"/>
  <c r="K32" i="35"/>
  <c r="J32" i="35"/>
  <c r="G32" i="35"/>
  <c r="T31" i="35"/>
  <c r="S31" i="35"/>
  <c r="Q31" i="35"/>
  <c r="P31" i="35"/>
  <c r="N31" i="35"/>
  <c r="M31" i="35"/>
  <c r="K31" i="35"/>
  <c r="J31" i="35"/>
  <c r="G31" i="35"/>
  <c r="T29" i="35"/>
  <c r="Q29" i="35"/>
  <c r="N29" i="35"/>
  <c r="K29" i="35"/>
  <c r="T28" i="35"/>
  <c r="R28" i="35"/>
  <c r="S28" i="35"/>
  <c r="Q28" i="35"/>
  <c r="P28" i="35"/>
  <c r="N28" i="35"/>
  <c r="M28" i="35"/>
  <c r="K28" i="35"/>
  <c r="J28" i="35"/>
  <c r="G28" i="35"/>
  <c r="T27" i="35"/>
  <c r="S27" i="35"/>
  <c r="Q27" i="35"/>
  <c r="P27" i="35"/>
  <c r="N27" i="35"/>
  <c r="M27" i="35"/>
  <c r="K27" i="35"/>
  <c r="J27" i="35"/>
  <c r="G27" i="35"/>
  <c r="T26" i="35"/>
  <c r="S26" i="35"/>
  <c r="Q26" i="35"/>
  <c r="P26" i="35"/>
  <c r="N26" i="35"/>
  <c r="M26" i="35"/>
  <c r="K26" i="35"/>
  <c r="J26" i="35"/>
  <c r="G26" i="35"/>
  <c r="T25" i="35"/>
  <c r="S25" i="35"/>
  <c r="Q25" i="35"/>
  <c r="P25" i="35"/>
  <c r="N25" i="35"/>
  <c r="M25" i="35"/>
  <c r="K25" i="35"/>
  <c r="J25" i="35"/>
  <c r="G25" i="35"/>
  <c r="T24" i="35"/>
  <c r="S24" i="35"/>
  <c r="Q24" i="35"/>
  <c r="P24" i="35"/>
  <c r="N24" i="35"/>
  <c r="M24" i="35"/>
  <c r="K24" i="35"/>
  <c r="J24" i="35"/>
  <c r="G24" i="35"/>
  <c r="T23" i="35"/>
  <c r="S23" i="35"/>
  <c r="Q23" i="35"/>
  <c r="P23" i="35"/>
  <c r="N23" i="35"/>
  <c r="M23" i="35"/>
  <c r="K23" i="35"/>
  <c r="J23" i="35"/>
  <c r="G23" i="35"/>
  <c r="T22" i="35"/>
  <c r="S22" i="35"/>
  <c r="Q22" i="35"/>
  <c r="P22" i="35"/>
  <c r="N22" i="35"/>
  <c r="M22" i="35"/>
  <c r="K22" i="35"/>
  <c r="J22" i="35"/>
  <c r="G22" i="35"/>
  <c r="T21" i="35"/>
  <c r="S21" i="35"/>
  <c r="Q21" i="35"/>
  <c r="P21" i="35"/>
  <c r="N21" i="35"/>
  <c r="M21" i="35"/>
  <c r="K21" i="35"/>
  <c r="J21" i="35"/>
  <c r="G21" i="35"/>
  <c r="T20" i="35"/>
  <c r="S20" i="35"/>
  <c r="Q20" i="35"/>
  <c r="P20" i="35"/>
  <c r="N20" i="35"/>
  <c r="M20" i="35"/>
  <c r="K20" i="35"/>
  <c r="J20" i="35"/>
  <c r="G20" i="35"/>
  <c r="T19" i="35"/>
  <c r="S19" i="35"/>
  <c r="Q19" i="35"/>
  <c r="P19" i="35"/>
  <c r="N19" i="35"/>
  <c r="M19" i="35"/>
  <c r="K19" i="35"/>
  <c r="J19" i="35"/>
  <c r="G19" i="35"/>
  <c r="T18" i="35"/>
  <c r="S18" i="35"/>
  <c r="Q18" i="35"/>
  <c r="P18" i="35"/>
  <c r="N18" i="35"/>
  <c r="M18" i="35"/>
  <c r="K18" i="35"/>
  <c r="J18" i="35"/>
  <c r="G18" i="35"/>
  <c r="T17" i="35"/>
  <c r="R17" i="35"/>
  <c r="S17" i="35"/>
  <c r="Q17" i="35"/>
  <c r="P17" i="35"/>
  <c r="N17" i="35"/>
  <c r="M17" i="35"/>
  <c r="K17" i="35"/>
  <c r="J17" i="35"/>
  <c r="G17" i="35"/>
  <c r="T16" i="35"/>
  <c r="S16" i="35"/>
  <c r="Q16" i="35"/>
  <c r="P16" i="35"/>
  <c r="N16" i="35"/>
  <c r="M16" i="35"/>
  <c r="K16" i="35"/>
  <c r="J16" i="35"/>
  <c r="G16" i="35"/>
  <c r="T15" i="35"/>
  <c r="S15" i="35"/>
  <c r="Q15" i="35"/>
  <c r="P15" i="35"/>
  <c r="N15" i="35"/>
  <c r="M15" i="35"/>
  <c r="K15" i="35"/>
  <c r="J15" i="35"/>
  <c r="G15" i="35"/>
  <c r="T14" i="35"/>
  <c r="S14" i="35"/>
  <c r="Q14" i="35"/>
  <c r="P14" i="35"/>
  <c r="N14" i="35"/>
  <c r="M14" i="35"/>
  <c r="K14" i="35"/>
  <c r="J14" i="35"/>
  <c r="G14" i="35"/>
  <c r="T13" i="35"/>
  <c r="S13" i="35"/>
  <c r="Q13" i="35"/>
  <c r="P13" i="35"/>
  <c r="N13" i="35"/>
  <c r="M13" i="35"/>
  <c r="K13" i="35"/>
  <c r="T12" i="35"/>
  <c r="S12" i="35"/>
  <c r="Q12" i="35"/>
  <c r="P12" i="35"/>
  <c r="N12" i="35"/>
  <c r="M12" i="35"/>
  <c r="K12" i="35"/>
  <c r="J12" i="35"/>
  <c r="G12" i="35"/>
  <c r="T11" i="35"/>
  <c r="S11" i="35"/>
  <c r="Q11" i="35"/>
  <c r="P11" i="35"/>
  <c r="N11" i="35"/>
  <c r="M11" i="35"/>
  <c r="K11" i="35"/>
  <c r="J11" i="35"/>
  <c r="G11" i="35"/>
  <c r="T10" i="35"/>
  <c r="S10" i="35"/>
  <c r="Q10" i="35"/>
  <c r="P10" i="35"/>
  <c r="N10" i="35"/>
  <c r="M10" i="35"/>
  <c r="K10" i="35"/>
  <c r="J10" i="35"/>
  <c r="G10" i="35"/>
  <c r="T9" i="35"/>
  <c r="S9" i="35"/>
  <c r="Q9" i="35"/>
  <c r="P9" i="35"/>
  <c r="N9" i="35"/>
  <c r="M9" i="35"/>
  <c r="K9" i="35"/>
  <c r="J9" i="35"/>
  <c r="G9" i="35"/>
  <c r="T8" i="35"/>
  <c r="S8" i="35"/>
  <c r="Q8" i="35"/>
  <c r="P8" i="35"/>
  <c r="N8" i="35"/>
  <c r="M8" i="35"/>
  <c r="K8" i="35"/>
  <c r="J8" i="35"/>
  <c r="G8" i="35"/>
  <c r="T7" i="35"/>
  <c r="S7" i="35"/>
  <c r="Q7" i="35"/>
  <c r="P7" i="35"/>
  <c r="N7" i="35"/>
  <c r="M7" i="35"/>
  <c r="K7" i="35"/>
  <c r="J7" i="35"/>
  <c r="G7" i="35"/>
  <c r="T6" i="35"/>
  <c r="S6" i="35"/>
  <c r="Q6" i="35"/>
  <c r="P6" i="35"/>
  <c r="N6" i="35"/>
  <c r="M6" i="35"/>
  <c r="K6" i="35"/>
  <c r="J6" i="35"/>
  <c r="G6" i="35"/>
  <c r="M27" i="34"/>
  <c r="K27" i="34"/>
  <c r="I27" i="34"/>
  <c r="G27" i="34"/>
  <c r="M24" i="34"/>
  <c r="K24" i="34"/>
  <c r="I24" i="34"/>
  <c r="G24" i="34"/>
  <c r="M22" i="34"/>
  <c r="K22" i="34"/>
  <c r="I22" i="34"/>
  <c r="G22" i="34"/>
  <c r="M21" i="34"/>
  <c r="K21" i="34"/>
  <c r="I21" i="34"/>
  <c r="G21" i="34"/>
  <c r="M20" i="34"/>
  <c r="K20" i="34"/>
  <c r="I20" i="34"/>
  <c r="G20" i="34"/>
  <c r="M17" i="34"/>
  <c r="K17" i="34"/>
  <c r="I17" i="34"/>
  <c r="G17" i="34"/>
  <c r="M16" i="34"/>
  <c r="K16" i="34"/>
  <c r="I16" i="34"/>
  <c r="G16" i="34"/>
  <c r="M15" i="34"/>
  <c r="K15" i="34"/>
  <c r="I15" i="34"/>
  <c r="G15" i="34"/>
  <c r="M14" i="34"/>
  <c r="K14" i="34"/>
  <c r="I14" i="34"/>
  <c r="G14" i="34"/>
  <c r="M13" i="34"/>
  <c r="K13" i="34"/>
  <c r="I13" i="34"/>
  <c r="G13" i="34"/>
  <c r="M12" i="34"/>
  <c r="K12" i="34"/>
  <c r="I12" i="34"/>
  <c r="G12" i="34"/>
  <c r="M11" i="34"/>
  <c r="K11" i="34"/>
  <c r="I11" i="34"/>
  <c r="G11" i="34"/>
  <c r="M10" i="34"/>
  <c r="K10" i="34"/>
  <c r="I10" i="34"/>
  <c r="G10" i="34"/>
  <c r="M9" i="34"/>
  <c r="K9" i="34"/>
  <c r="I9" i="34"/>
  <c r="G9" i="34"/>
  <c r="M8" i="34"/>
  <c r="K8" i="34"/>
  <c r="I8" i="34"/>
  <c r="G8" i="34"/>
  <c r="M7" i="34"/>
  <c r="K7" i="34"/>
  <c r="I7" i="34"/>
  <c r="G7" i="34"/>
  <c r="M6" i="34"/>
  <c r="K6" i="34"/>
  <c r="I6" i="34"/>
  <c r="G6" i="34"/>
  <c r="S6" i="7"/>
  <c r="S24" i="7"/>
  <c r="S22" i="7"/>
  <c r="S21" i="7"/>
  <c r="S20" i="7"/>
  <c r="S18" i="7"/>
  <c r="S17" i="7"/>
  <c r="S16" i="7"/>
  <c r="R17" i="7"/>
  <c r="R18" i="7"/>
  <c r="R19" i="7"/>
  <c r="R20" i="7"/>
  <c r="R21" i="7"/>
  <c r="R22" i="7"/>
  <c r="R24" i="7"/>
  <c r="R16" i="7"/>
  <c r="S14" i="7"/>
  <c r="S13" i="7"/>
  <c r="S12" i="7"/>
  <c r="S11" i="7"/>
  <c r="S10" i="7"/>
  <c r="S9" i="7"/>
  <c r="S8" i="7"/>
  <c r="R7" i="7"/>
  <c r="R8" i="7"/>
  <c r="R9" i="7"/>
  <c r="R10" i="7"/>
  <c r="R11" i="7"/>
  <c r="R12" i="7"/>
  <c r="R13" i="7"/>
  <c r="R14" i="7"/>
  <c r="R6" i="7"/>
  <c r="Q12" i="27"/>
  <c r="N17" i="19"/>
  <c r="M17" i="19"/>
  <c r="L17" i="19"/>
  <c r="K17" i="19"/>
  <c r="N14" i="19"/>
  <c r="N18" i="19"/>
  <c r="M14" i="19"/>
  <c r="M18" i="19"/>
  <c r="L14" i="19"/>
  <c r="L18" i="19"/>
  <c r="K14" i="19"/>
  <c r="K18" i="19"/>
  <c r="I17" i="19"/>
  <c r="H17" i="19"/>
  <c r="G17" i="19"/>
  <c r="F17" i="19"/>
  <c r="I14" i="19"/>
  <c r="I18" i="19"/>
  <c r="H14" i="19"/>
  <c r="H18" i="19"/>
  <c r="G14" i="19"/>
  <c r="G18" i="19"/>
  <c r="F14" i="19"/>
  <c r="F18" i="19"/>
  <c r="J20" i="27"/>
  <c r="Q20" i="27"/>
  <c r="I20" i="18"/>
  <c r="G20" i="18"/>
  <c r="E20" i="18"/>
  <c r="N20" i="18"/>
  <c r="N17" i="18"/>
  <c r="L17" i="18"/>
  <c r="J17" i="18"/>
  <c r="H17" i="18"/>
  <c r="N15" i="18"/>
  <c r="L15" i="18"/>
  <c r="J15" i="18"/>
  <c r="H15" i="18"/>
  <c r="N14" i="18"/>
  <c r="L14" i="18"/>
  <c r="J14" i="18"/>
  <c r="H14" i="18"/>
  <c r="N13" i="18"/>
  <c r="L13" i="18"/>
  <c r="J13" i="18"/>
  <c r="H13" i="18"/>
  <c r="N12" i="18"/>
  <c r="L12" i="18"/>
  <c r="J12" i="18"/>
  <c r="H12" i="18"/>
  <c r="N11" i="18"/>
  <c r="L11" i="18"/>
  <c r="J11" i="18"/>
  <c r="H11" i="18"/>
  <c r="N10" i="18"/>
  <c r="L10" i="18"/>
  <c r="J10" i="18"/>
  <c r="H10" i="18"/>
  <c r="N9" i="18"/>
  <c r="L9" i="18"/>
  <c r="J9" i="18"/>
  <c r="H9" i="18"/>
  <c r="N8" i="18"/>
  <c r="L8" i="18"/>
  <c r="J8" i="18"/>
  <c r="H8" i="18"/>
  <c r="N7" i="18"/>
  <c r="L7" i="18"/>
  <c r="J7" i="18"/>
  <c r="H7" i="18"/>
  <c r="N6" i="18"/>
  <c r="L6" i="18"/>
  <c r="J6" i="18"/>
  <c r="H6" i="18"/>
  <c r="N16" i="17"/>
  <c r="O16" i="17"/>
  <c r="L16" i="17"/>
  <c r="J16" i="17"/>
  <c r="H16" i="17"/>
  <c r="F16" i="17"/>
  <c r="O15" i="17"/>
  <c r="M15" i="17"/>
  <c r="K15" i="17"/>
  <c r="I15" i="17"/>
  <c r="O14" i="17"/>
  <c r="M14" i="17"/>
  <c r="K14" i="17"/>
  <c r="I14" i="17"/>
  <c r="O13" i="17"/>
  <c r="M13" i="17"/>
  <c r="K13" i="17"/>
  <c r="I13" i="17"/>
  <c r="O12" i="17"/>
  <c r="M12" i="17"/>
  <c r="K12" i="17"/>
  <c r="I12" i="17"/>
  <c r="O11" i="17"/>
  <c r="M11" i="17"/>
  <c r="K11" i="17"/>
  <c r="I11" i="17"/>
  <c r="O10" i="17"/>
  <c r="M10" i="17"/>
  <c r="K10" i="17"/>
  <c r="I10" i="17"/>
  <c r="O9" i="17"/>
  <c r="M9" i="17"/>
  <c r="K9" i="17"/>
  <c r="I9" i="17"/>
  <c r="O8" i="17"/>
  <c r="M8" i="17"/>
  <c r="K8" i="17"/>
  <c r="I8" i="17"/>
  <c r="O7" i="17"/>
  <c r="M7" i="17"/>
  <c r="K7" i="17"/>
  <c r="I7" i="17"/>
  <c r="O6" i="17"/>
  <c r="M6" i="17"/>
  <c r="K6" i="17"/>
  <c r="I6" i="17"/>
  <c r="P9" i="16"/>
  <c r="Q8" i="16"/>
  <c r="M9" i="16"/>
  <c r="J9" i="16"/>
  <c r="K8" i="16"/>
  <c r="G9" i="16"/>
  <c r="H7" i="16"/>
  <c r="H9" i="16"/>
  <c r="D9" i="16"/>
  <c r="R8" i="16"/>
  <c r="O8" i="16"/>
  <c r="N8" i="16"/>
  <c r="L8" i="16"/>
  <c r="I8" i="16"/>
  <c r="R7" i="16"/>
  <c r="O7" i="16"/>
  <c r="N7" i="16"/>
  <c r="L7" i="16"/>
  <c r="I7" i="16"/>
  <c r="O6" i="16"/>
  <c r="N6" i="16"/>
  <c r="N9" i="16"/>
  <c r="L6" i="16"/>
  <c r="I6" i="16"/>
  <c r="H6" i="16"/>
  <c r="E6" i="16"/>
  <c r="L8" i="14"/>
  <c r="M8" i="14"/>
  <c r="J8" i="14"/>
  <c r="H8" i="14"/>
  <c r="I8" i="14"/>
  <c r="F8" i="14"/>
  <c r="D8" i="14"/>
  <c r="K8" i="14"/>
  <c r="M7" i="14"/>
  <c r="K7" i="14"/>
  <c r="I7" i="14"/>
  <c r="G7" i="14"/>
  <c r="M6" i="14"/>
  <c r="K6" i="14"/>
  <c r="I6" i="14"/>
  <c r="G6" i="14"/>
  <c r="N9" i="13"/>
  <c r="L9" i="13"/>
  <c r="J9" i="13"/>
  <c r="H9" i="13"/>
  <c r="N8" i="13"/>
  <c r="L8" i="13"/>
  <c r="J8" i="13"/>
  <c r="H8" i="13"/>
  <c r="N7" i="13"/>
  <c r="L7" i="13"/>
  <c r="J7" i="13"/>
  <c r="H7" i="13"/>
  <c r="N6" i="13"/>
  <c r="L6" i="13"/>
  <c r="J6" i="13"/>
  <c r="H6" i="13"/>
  <c r="H22" i="12"/>
  <c r="P20" i="27"/>
  <c r="M20" i="27"/>
  <c r="P12" i="27"/>
  <c r="M12" i="27"/>
  <c r="J12" i="27"/>
  <c r="P16" i="27"/>
  <c r="P17" i="27"/>
  <c r="P18" i="27"/>
  <c r="P15" i="27"/>
  <c r="P14" i="27"/>
  <c r="M16" i="27"/>
  <c r="M17" i="27"/>
  <c r="M18" i="27"/>
  <c r="M15" i="27"/>
  <c r="M14" i="27"/>
  <c r="J16" i="27"/>
  <c r="J17" i="27"/>
  <c r="J18" i="27"/>
  <c r="J15" i="27"/>
  <c r="J14" i="27"/>
  <c r="P10" i="27"/>
  <c r="P9" i="27"/>
  <c r="P8" i="27"/>
  <c r="P6" i="27"/>
  <c r="M10" i="27"/>
  <c r="M9" i="27"/>
  <c r="M8" i="27"/>
  <c r="M6" i="27"/>
  <c r="J10" i="27"/>
  <c r="J9" i="27"/>
  <c r="J8" i="27"/>
  <c r="J6" i="27"/>
  <c r="S12" i="27"/>
  <c r="S15" i="27"/>
  <c r="S16" i="27"/>
  <c r="S17" i="27"/>
  <c r="S18" i="27"/>
  <c r="S14" i="27"/>
  <c r="S8" i="27"/>
  <c r="S9" i="27"/>
  <c r="S10" i="27"/>
  <c r="S6" i="27"/>
  <c r="R18" i="27"/>
  <c r="R7" i="27"/>
  <c r="R8" i="27"/>
  <c r="R9" i="27"/>
  <c r="R10" i="27"/>
  <c r="R6" i="27"/>
  <c r="L6" i="12"/>
  <c r="O6" i="12"/>
  <c r="R6" i="12"/>
  <c r="U6" i="12"/>
  <c r="L7" i="12"/>
  <c r="O7" i="12"/>
  <c r="R7" i="12"/>
  <c r="U7" i="12"/>
  <c r="L8" i="12"/>
  <c r="O8" i="12"/>
  <c r="R8" i="12"/>
  <c r="U8" i="12"/>
  <c r="L9" i="12"/>
  <c r="O9" i="12"/>
  <c r="R9" i="12"/>
  <c r="U9" i="12"/>
  <c r="L10" i="12"/>
  <c r="O10" i="12"/>
  <c r="R10" i="12"/>
  <c r="U10" i="12"/>
  <c r="T22" i="12"/>
  <c r="L12" i="12"/>
  <c r="O12" i="12"/>
  <c r="R12" i="12"/>
  <c r="U12" i="12"/>
  <c r="L14" i="12"/>
  <c r="O14" i="12"/>
  <c r="R14" i="12"/>
  <c r="U14" i="12"/>
  <c r="L16" i="12"/>
  <c r="O16" i="12"/>
  <c r="R16" i="12"/>
  <c r="U16" i="12"/>
  <c r="L19" i="12"/>
  <c r="O19" i="12"/>
  <c r="R19" i="12"/>
  <c r="U19" i="12"/>
  <c r="Q22" i="12"/>
  <c r="K22" i="12"/>
  <c r="L22" i="12"/>
  <c r="N22" i="12"/>
  <c r="O22" i="12"/>
  <c r="U11" i="12"/>
  <c r="L11" i="12"/>
  <c r="R11" i="12"/>
  <c r="O11" i="12"/>
  <c r="K6" i="16"/>
  <c r="H8" i="16"/>
  <c r="R16" i="27"/>
  <c r="S20" i="27"/>
  <c r="R17" i="27"/>
  <c r="R14" i="27"/>
  <c r="Q7" i="16"/>
  <c r="Q9" i="16"/>
  <c r="O9" i="16"/>
  <c r="K7" i="16"/>
  <c r="K9" i="16"/>
  <c r="E7" i="16"/>
  <c r="E9" i="16"/>
  <c r="E8" i="16"/>
  <c r="I9" i="16"/>
  <c r="L9" i="16"/>
  <c r="G8" i="14"/>
  <c r="U22" i="12"/>
  <c r="R22" i="12"/>
  <c r="H20" i="18"/>
  <c r="J20" i="18"/>
  <c r="M16" i="17"/>
  <c r="K16" i="17"/>
  <c r="I16" i="17"/>
  <c r="N44" i="36"/>
  <c r="N36" i="36"/>
  <c r="N48" i="36"/>
  <c r="N43" i="36"/>
  <c r="N41" i="36"/>
  <c r="N35" i="36"/>
  <c r="P50" i="36"/>
  <c r="N47" i="36"/>
  <c r="N42" i="36"/>
  <c r="N34" i="36"/>
  <c r="N45" i="36"/>
  <c r="N38" i="36"/>
  <c r="R47" i="36"/>
  <c r="R42" i="36"/>
  <c r="R34" i="36"/>
  <c r="R45" i="36"/>
  <c r="R38" i="36"/>
  <c r="R43" i="36"/>
  <c r="R35" i="36"/>
  <c r="R44" i="36"/>
  <c r="R36" i="36"/>
  <c r="T50" i="36"/>
  <c r="R48" i="36"/>
  <c r="R37" i="36"/>
  <c r="R50" i="36"/>
  <c r="X50" i="36"/>
  <c r="V44" i="36"/>
  <c r="V37" i="36"/>
  <c r="V36" i="36"/>
  <c r="V48" i="36"/>
  <c r="V43" i="36"/>
  <c r="V35" i="36"/>
  <c r="V45" i="36"/>
  <c r="V38" i="36"/>
  <c r="V47" i="36"/>
  <c r="V42" i="36"/>
  <c r="V34" i="36"/>
  <c r="V41" i="36"/>
  <c r="N19" i="36"/>
  <c r="N29" i="36"/>
  <c r="N23" i="36"/>
  <c r="F37" i="36"/>
  <c r="N37" i="36"/>
  <c r="T37" i="36"/>
  <c r="F38" i="36"/>
  <c r="R41" i="36"/>
  <c r="F45" i="36"/>
  <c r="F34" i="36"/>
  <c r="P37" i="36"/>
  <c r="F41" i="36"/>
  <c r="F42" i="36"/>
  <c r="F47" i="36"/>
  <c r="L50" i="36"/>
  <c r="F35" i="36"/>
  <c r="F43" i="36"/>
  <c r="N50" i="36"/>
  <c r="V50" i="36"/>
  <c r="I20" i="9"/>
  <c r="I7" i="9"/>
  <c r="I12" i="9"/>
  <c r="I13" i="9"/>
  <c r="I15" i="9"/>
  <c r="I17" i="9"/>
  <c r="I21" i="9"/>
  <c r="I23" i="9"/>
  <c r="M23" i="9"/>
  <c r="I9" i="9"/>
  <c r="I14" i="9"/>
  <c r="J15" i="9"/>
  <c r="R15" i="9"/>
  <c r="I18" i="9"/>
  <c r="I22" i="9"/>
  <c r="J23" i="9"/>
  <c r="R23" i="9"/>
</calcChain>
</file>

<file path=xl/sharedStrings.xml><?xml version="1.0" encoding="utf-8"?>
<sst xmlns="http://schemas.openxmlformats.org/spreadsheetml/2006/main" count="1046" uniqueCount="403">
  <si>
    <t>区分</t>
  </si>
  <si>
    <t>金額</t>
  </si>
  <si>
    <t>指数</t>
  </si>
  <si>
    <t>歳入総額Ａ</t>
  </si>
  <si>
    <t>歳出総額Ｂ</t>
  </si>
  <si>
    <t>差引(Ａ－Ｂ)Ｃ</t>
  </si>
  <si>
    <t>実質収支(Ｃ－Ｄ)Ｅ</t>
  </si>
  <si>
    <t>基準財政需要額</t>
  </si>
  <si>
    <t>基準財政収入額</t>
  </si>
  <si>
    <t>地方債現在高</t>
  </si>
  <si>
    <t>構成比</t>
  </si>
  <si>
    <t>特別区税</t>
  </si>
  <si>
    <t>地方譲与税</t>
  </si>
  <si>
    <t>利子割交付金</t>
  </si>
  <si>
    <t>地方消費税交付金</t>
  </si>
  <si>
    <t>自動車取得税交付金</t>
  </si>
  <si>
    <t>地方特例交付金</t>
  </si>
  <si>
    <t>特別区交付金</t>
  </si>
  <si>
    <t>交通安全対策特別交付金</t>
  </si>
  <si>
    <t>計</t>
  </si>
  <si>
    <t>分担金及び負担金</t>
  </si>
  <si>
    <t>使用料及び手数料</t>
  </si>
  <si>
    <t>国庫支出金</t>
  </si>
  <si>
    <t>都支出金</t>
  </si>
  <si>
    <t>財産収入</t>
  </si>
  <si>
    <t>寄付金</t>
  </si>
  <si>
    <t>繰越金</t>
  </si>
  <si>
    <t>諸収入</t>
  </si>
  <si>
    <t>繰入金</t>
  </si>
  <si>
    <t>特別区債</t>
  </si>
  <si>
    <t>歳入合計</t>
  </si>
  <si>
    <t>議会費</t>
  </si>
  <si>
    <t>総務費</t>
  </si>
  <si>
    <t>民生費</t>
  </si>
  <si>
    <t>衛生費</t>
  </si>
  <si>
    <t>土木費</t>
  </si>
  <si>
    <t>教育費</t>
  </si>
  <si>
    <t>諸支出金</t>
  </si>
  <si>
    <t>予備費(補充額)</t>
  </si>
  <si>
    <t>歳入</t>
    <rPh sb="0" eb="2">
      <t>サイニュウ</t>
    </rPh>
    <phoneticPr fontId="2"/>
  </si>
  <si>
    <t>一般財源</t>
    <rPh sb="0" eb="2">
      <t>イッパン</t>
    </rPh>
    <rPh sb="2" eb="4">
      <t>ザイゲン</t>
    </rPh>
    <phoneticPr fontId="2"/>
  </si>
  <si>
    <t>特定財源</t>
    <rPh sb="0" eb="2">
      <t>トクテイ</t>
    </rPh>
    <rPh sb="2" eb="4">
      <t>ザイゲン</t>
    </rPh>
    <phoneticPr fontId="2"/>
  </si>
  <si>
    <t>歳出</t>
    <rPh sb="0" eb="2">
      <t>サイシュツ</t>
    </rPh>
    <phoneticPr fontId="2"/>
  </si>
  <si>
    <t>歳入</t>
  </si>
  <si>
    <t>使用料</t>
  </si>
  <si>
    <t>地方債</t>
  </si>
  <si>
    <t>合計</t>
  </si>
  <si>
    <t>人件費</t>
  </si>
  <si>
    <t>扶助費</t>
  </si>
  <si>
    <t>公債費</t>
  </si>
  <si>
    <t>小計</t>
  </si>
  <si>
    <t>災害復旧費</t>
  </si>
  <si>
    <t>失業対策費</t>
  </si>
  <si>
    <t>物件費</t>
  </si>
  <si>
    <t>維持補修費</t>
  </si>
  <si>
    <t>補助費等</t>
  </si>
  <si>
    <t>積立金</t>
  </si>
  <si>
    <t>投資及び出資金</t>
  </si>
  <si>
    <t>貸付金</t>
  </si>
  <si>
    <t>繰出金</t>
  </si>
  <si>
    <t>23区</t>
    <rPh sb="2" eb="3">
      <t>ク</t>
    </rPh>
    <phoneticPr fontId="2"/>
  </si>
  <si>
    <t>交通安全対策特別交付金</t>
    <rPh sb="6" eb="8">
      <t>トクベツ</t>
    </rPh>
    <rPh sb="8" eb="11">
      <t>コウフキン</t>
    </rPh>
    <phoneticPr fontId="2"/>
  </si>
  <si>
    <t>義務的経費</t>
    <rPh sb="0" eb="3">
      <t>ギムテキ</t>
    </rPh>
    <rPh sb="3" eb="5">
      <t>ケイヒ</t>
    </rPh>
    <phoneticPr fontId="2"/>
  </si>
  <si>
    <t>投資的経費</t>
    <rPh sb="0" eb="3">
      <t>トウシテキ</t>
    </rPh>
    <rPh sb="3" eb="5">
      <t>ケイヒ</t>
    </rPh>
    <phoneticPr fontId="2"/>
  </si>
  <si>
    <t>国民健康保険料</t>
  </si>
  <si>
    <t>一部負担金</t>
  </si>
  <si>
    <t>保険給付費</t>
  </si>
  <si>
    <t>共同事業拠出金</t>
  </si>
  <si>
    <t>保健事業費</t>
  </si>
  <si>
    <t>区分</t>
    <rPh sb="0" eb="2">
      <t>クブン</t>
    </rPh>
    <phoneticPr fontId="2"/>
  </si>
  <si>
    <t>合計</t>
    <rPh sb="0" eb="2">
      <t>ゴウケイ</t>
    </rPh>
    <phoneticPr fontId="2"/>
  </si>
  <si>
    <t>支払基金交付金</t>
  </si>
  <si>
    <t>介護保険料</t>
  </si>
  <si>
    <t>財政安定化基金拠出金</t>
  </si>
  <si>
    <t>指数</t>
    <rPh sb="0" eb="2">
      <t>シスウ</t>
    </rPh>
    <phoneticPr fontId="2"/>
  </si>
  <si>
    <t>財産収入</t>
    <rPh sb="0" eb="2">
      <t>ザイサン</t>
    </rPh>
    <rPh sb="2" eb="4">
      <t>シュウニュウ</t>
    </rPh>
    <phoneticPr fontId="2"/>
  </si>
  <si>
    <t>繰入金</t>
    <rPh sb="0" eb="1">
      <t>クリイ</t>
    </rPh>
    <rPh sb="1" eb="2">
      <t>イ</t>
    </rPh>
    <rPh sb="2" eb="3">
      <t>キン</t>
    </rPh>
    <phoneticPr fontId="2"/>
  </si>
  <si>
    <t>繰越金</t>
    <rPh sb="0" eb="2">
      <t>クリコシ</t>
    </rPh>
    <rPh sb="2" eb="3">
      <t>キン</t>
    </rPh>
    <phoneticPr fontId="2"/>
  </si>
  <si>
    <t>予備費（補充額）</t>
    <rPh sb="4" eb="6">
      <t>ホジュウ</t>
    </rPh>
    <rPh sb="6" eb="7">
      <t>ガク</t>
    </rPh>
    <phoneticPr fontId="2"/>
  </si>
  <si>
    <t>特別区民税</t>
  </si>
  <si>
    <t>軽自動車税</t>
  </si>
  <si>
    <t>特別区たばこ税</t>
  </si>
  <si>
    <t>鉱産税</t>
  </si>
  <si>
    <t>ゴルフ場利用税交付金</t>
  </si>
  <si>
    <t>自動車重量譲与税</t>
  </si>
  <si>
    <t>航空機燃料譲与税</t>
  </si>
  <si>
    <t>基準財政収入額Ａ</t>
  </si>
  <si>
    <t>経常的経費</t>
  </si>
  <si>
    <t>投資的経費</t>
  </si>
  <si>
    <t>基準財政需要額Ｂ</t>
  </si>
  <si>
    <t>差引(Ｂ－Ａ)</t>
  </si>
  <si>
    <t>普通交付金</t>
  </si>
  <si>
    <t>特別交付金</t>
  </si>
  <si>
    <t>固定資産税</t>
  </si>
  <si>
    <t>特別土地保有税</t>
  </si>
  <si>
    <t>基準財政収入額</t>
    <rPh sb="0" eb="2">
      <t>キジュン</t>
    </rPh>
    <rPh sb="2" eb="4">
      <t>ザイセイ</t>
    </rPh>
    <rPh sb="4" eb="6">
      <t>シュウニュウ</t>
    </rPh>
    <rPh sb="6" eb="7">
      <t>ガク</t>
    </rPh>
    <phoneticPr fontId="2"/>
  </si>
  <si>
    <t>特別区税</t>
    <rPh sb="0" eb="2">
      <t>トクベツ</t>
    </rPh>
    <rPh sb="2" eb="3">
      <t>ク</t>
    </rPh>
    <rPh sb="3" eb="4">
      <t>ゼイ</t>
    </rPh>
    <phoneticPr fontId="2"/>
  </si>
  <si>
    <t>基準財政需要額</t>
    <rPh sb="0" eb="2">
      <t>キジュン</t>
    </rPh>
    <rPh sb="2" eb="4">
      <t>ザイセイ</t>
    </rPh>
    <rPh sb="4" eb="6">
      <t>ジュヨウ</t>
    </rPh>
    <rPh sb="6" eb="7">
      <t>ガク</t>
    </rPh>
    <phoneticPr fontId="2"/>
  </si>
  <si>
    <t>内訳</t>
    <rPh sb="0" eb="2">
      <t>ウチワケ</t>
    </rPh>
    <phoneticPr fontId="2"/>
  </si>
  <si>
    <t>調整交付金</t>
    <rPh sb="0" eb="2">
      <t>チョウセイ</t>
    </rPh>
    <rPh sb="2" eb="5">
      <t>コウフキン</t>
    </rPh>
    <phoneticPr fontId="2"/>
  </si>
  <si>
    <t>調整税等</t>
    <rPh sb="0" eb="2">
      <t>チョウセイ</t>
    </rPh>
    <rPh sb="2" eb="3">
      <t>ゼイ</t>
    </rPh>
    <rPh sb="3" eb="4">
      <t>トウ</t>
    </rPh>
    <phoneticPr fontId="2"/>
  </si>
  <si>
    <t>市町村民税法人分</t>
    <rPh sb="4" eb="5">
      <t>ゼイ</t>
    </rPh>
    <phoneticPr fontId="2"/>
  </si>
  <si>
    <t>基本額</t>
    <rPh sb="0" eb="2">
      <t>キホン</t>
    </rPh>
    <rPh sb="2" eb="3">
      <t>ガク</t>
    </rPh>
    <phoneticPr fontId="2"/>
  </si>
  <si>
    <t>内訳</t>
  </si>
  <si>
    <t>(Ａ)</t>
  </si>
  <si>
    <t>(Ｂ)</t>
  </si>
  <si>
    <t>(Ｂ)－(Ａ)</t>
  </si>
  <si>
    <t>千代田</t>
  </si>
  <si>
    <t>中央</t>
  </si>
  <si>
    <t>港</t>
  </si>
  <si>
    <t>新宿</t>
  </si>
  <si>
    <t>文京</t>
  </si>
  <si>
    <t>台東</t>
  </si>
  <si>
    <t>墨田</t>
  </si>
  <si>
    <t>江東</t>
  </si>
  <si>
    <t>品川</t>
  </si>
  <si>
    <t>目黒</t>
  </si>
  <si>
    <t>大田</t>
  </si>
  <si>
    <t>世田谷</t>
  </si>
  <si>
    <t>渋谷</t>
  </si>
  <si>
    <t>中野</t>
  </si>
  <si>
    <t>杉並</t>
  </si>
  <si>
    <t>豊島</t>
  </si>
  <si>
    <t>北</t>
  </si>
  <si>
    <t>荒川</t>
  </si>
  <si>
    <t>板橋</t>
  </si>
  <si>
    <t>練馬</t>
  </si>
  <si>
    <t>足立</t>
  </si>
  <si>
    <t>葛飾</t>
  </si>
  <si>
    <t>江戸川</t>
  </si>
  <si>
    <t>調定額</t>
  </si>
  <si>
    <t>普通徴収</t>
  </si>
  <si>
    <t>過年度課税分</t>
  </si>
  <si>
    <t>滞納繰越分</t>
  </si>
  <si>
    <t>入湯税</t>
  </si>
  <si>
    <t>納税者（人）</t>
    <rPh sb="4" eb="5">
      <t>ヒト</t>
    </rPh>
    <phoneticPr fontId="2"/>
  </si>
  <si>
    <t>特別区民税</t>
    <rPh sb="0" eb="2">
      <t>トクベツ</t>
    </rPh>
    <rPh sb="2" eb="4">
      <t>クミン</t>
    </rPh>
    <rPh sb="4" eb="5">
      <t>ゼイ</t>
    </rPh>
    <phoneticPr fontId="2"/>
  </si>
  <si>
    <t>特別区たばこ税</t>
    <rPh sb="6" eb="7">
      <t>ゼイ</t>
    </rPh>
    <phoneticPr fontId="2"/>
  </si>
  <si>
    <t>区民税負担額</t>
  </si>
  <si>
    <t>区経費</t>
  </si>
  <si>
    <t>1人当たり</t>
    <rPh sb="2" eb="3">
      <t>ア</t>
    </rPh>
    <phoneticPr fontId="2"/>
  </si>
  <si>
    <t>1世帯当たり</t>
    <rPh sb="3" eb="4">
      <t>ア</t>
    </rPh>
    <phoneticPr fontId="2"/>
  </si>
  <si>
    <t>(注)  負担＝現年度調定額／人口（世帯）      経費＝一般会計歳出額／人口（世帯）</t>
    <rPh sb="5" eb="7">
      <t>フタン</t>
    </rPh>
    <rPh sb="8" eb="9">
      <t>ゲン</t>
    </rPh>
    <rPh sb="9" eb="10">
      <t>ネンド</t>
    </rPh>
    <rPh sb="10" eb="11">
      <t>ド</t>
    </rPh>
    <rPh sb="11" eb="12">
      <t>チョウテイ</t>
    </rPh>
    <rPh sb="12" eb="13">
      <t>サダ</t>
    </rPh>
    <rPh sb="13" eb="14">
      <t>ガク</t>
    </rPh>
    <rPh sb="15" eb="16">
      <t>ジン</t>
    </rPh>
    <rPh sb="16" eb="17">
      <t>コウ</t>
    </rPh>
    <rPh sb="18" eb="20">
      <t>セタイ</t>
    </rPh>
    <rPh sb="27" eb="29">
      <t>ケイヒ</t>
    </rPh>
    <rPh sb="30" eb="32">
      <t>イッパン</t>
    </rPh>
    <rPh sb="32" eb="34">
      <t>カイケイ</t>
    </rPh>
    <rPh sb="34" eb="36">
      <t>サイシュツ</t>
    </rPh>
    <rPh sb="36" eb="37">
      <t>ガク</t>
    </rPh>
    <rPh sb="38" eb="39">
      <t>ジン</t>
    </rPh>
    <rPh sb="39" eb="40">
      <t>コウ</t>
    </rPh>
    <rPh sb="41" eb="43">
      <t>セタイ</t>
    </rPh>
    <phoneticPr fontId="2"/>
  </si>
  <si>
    <t>原付自転車</t>
  </si>
  <si>
    <t>軽自動車等</t>
  </si>
  <si>
    <t>売渡し本数と一本当たりの単価の推移</t>
  </si>
  <si>
    <t>売渡し本数(千本）</t>
    <rPh sb="6" eb="7">
      <t>セン</t>
    </rPh>
    <rPh sb="7" eb="8">
      <t>ホン</t>
    </rPh>
    <phoneticPr fontId="2"/>
  </si>
  <si>
    <t>一箱当たり20本入の区税(円)</t>
    <rPh sb="13" eb="14">
      <t>エン</t>
    </rPh>
    <phoneticPr fontId="2"/>
  </si>
  <si>
    <t>一本当たり区税(円)</t>
    <rPh sb="8" eb="9">
      <t>エン</t>
    </rPh>
    <phoneticPr fontId="2"/>
  </si>
  <si>
    <t>収入額</t>
  </si>
  <si>
    <t>国税</t>
  </si>
  <si>
    <t>都税</t>
  </si>
  <si>
    <t>所得税</t>
  </si>
  <si>
    <t>源泉分</t>
  </si>
  <si>
    <t>申告分</t>
  </si>
  <si>
    <t>法人税</t>
  </si>
  <si>
    <t>相続・贈与税</t>
  </si>
  <si>
    <t>消費税･消費税及び地方消費税</t>
  </si>
  <si>
    <t>たばこ税</t>
  </si>
  <si>
    <t>酒税</t>
  </si>
  <si>
    <t>直接税</t>
    <rPh sb="0" eb="3">
      <t>チョクセツゼイ</t>
    </rPh>
    <phoneticPr fontId="2"/>
  </si>
  <si>
    <t>間接税</t>
    <rPh sb="0" eb="3">
      <t>カンセツゼイ</t>
    </rPh>
    <phoneticPr fontId="2"/>
  </si>
  <si>
    <t>都民税</t>
  </si>
  <si>
    <t>個人分</t>
  </si>
  <si>
    <t>法人分</t>
  </si>
  <si>
    <t>事業税</t>
  </si>
  <si>
    <t>不動産取得税</t>
  </si>
  <si>
    <t>都市計画税</t>
  </si>
  <si>
    <t>軽油引取税</t>
  </si>
  <si>
    <t>事業所税</t>
  </si>
  <si>
    <t>その他の都税</t>
  </si>
  <si>
    <t>ゴルフ場利用税</t>
  </si>
  <si>
    <t>本庁舎</t>
  </si>
  <si>
    <t>その他</t>
  </si>
  <si>
    <t>幼稚園</t>
  </si>
  <si>
    <t>小学校</t>
  </si>
  <si>
    <t>中学校</t>
  </si>
  <si>
    <t>公園・児童遊園</t>
  </si>
  <si>
    <t>その他の施設</t>
  </si>
  <si>
    <t>宅地</t>
  </si>
  <si>
    <t>単位：㎡  各年度末</t>
    <rPh sb="0" eb="2">
      <t>タンイ</t>
    </rPh>
    <phoneticPr fontId="2"/>
  </si>
  <si>
    <t>行政財産</t>
    <rPh sb="0" eb="2">
      <t>ギョウセイ</t>
    </rPh>
    <rPh sb="2" eb="4">
      <t>ザイサン</t>
    </rPh>
    <phoneticPr fontId="2"/>
  </si>
  <si>
    <t>公共用財産</t>
    <rPh sb="0" eb="3">
      <t>コウキョウヨウ</t>
    </rPh>
    <rPh sb="3" eb="5">
      <t>ザイサン</t>
    </rPh>
    <phoneticPr fontId="2"/>
  </si>
  <si>
    <t>普通財産</t>
    <rPh sb="0" eb="2">
      <t>フツウ</t>
    </rPh>
    <rPh sb="2" eb="4">
      <t>ザイサン</t>
    </rPh>
    <phoneticPr fontId="2"/>
  </si>
  <si>
    <t>（2）  目的別決算状況（一般会計）</t>
    <rPh sb="5" eb="7">
      <t>モクテキ</t>
    </rPh>
    <rPh sb="7" eb="8">
      <t>ベツ</t>
    </rPh>
    <rPh sb="8" eb="10">
      <t>ケッサン</t>
    </rPh>
    <rPh sb="10" eb="12">
      <t>ジョウキョウ</t>
    </rPh>
    <rPh sb="13" eb="15">
      <t>イッパン</t>
    </rPh>
    <rPh sb="15" eb="17">
      <t>カイケイ</t>
    </rPh>
    <phoneticPr fontId="2"/>
  </si>
  <si>
    <t>（3）  性質別決算状況（普通会計）</t>
    <rPh sb="5" eb="7">
      <t>セイシツ</t>
    </rPh>
    <rPh sb="7" eb="8">
      <t>ベツ</t>
    </rPh>
    <rPh sb="8" eb="10">
      <t>ケッサン</t>
    </rPh>
    <rPh sb="10" eb="12">
      <t>ジョウキョウ</t>
    </rPh>
    <rPh sb="13" eb="15">
      <t>フツウ</t>
    </rPh>
    <rPh sb="15" eb="17">
      <t>カイケイ</t>
    </rPh>
    <phoneticPr fontId="2"/>
  </si>
  <si>
    <t>（注）1　普通会計とは、自治体の財政状況の把握、地方財政の分析等のために用いられるもので、一般行政事務に係る経費を総称するもの。</t>
    <rPh sb="1" eb="2">
      <t>チュウ</t>
    </rPh>
    <phoneticPr fontId="2"/>
  </si>
  <si>
    <t>（4）  国民健康保険特別会計決算状況</t>
    <rPh sb="5" eb="7">
      <t>コクミン</t>
    </rPh>
    <rPh sb="7" eb="9">
      <t>ケンコウ</t>
    </rPh>
    <rPh sb="9" eb="11">
      <t>ホケン</t>
    </rPh>
    <rPh sb="11" eb="13">
      <t>トクベツ</t>
    </rPh>
    <rPh sb="13" eb="15">
      <t>カイケイ</t>
    </rPh>
    <rPh sb="15" eb="17">
      <t>ケッサン</t>
    </rPh>
    <rPh sb="17" eb="19">
      <t>ジョウキョウ</t>
    </rPh>
    <phoneticPr fontId="2"/>
  </si>
  <si>
    <t>金額</t>
    <rPh sb="0" eb="2">
      <t>キンガク</t>
    </rPh>
    <phoneticPr fontId="2"/>
  </si>
  <si>
    <t>構成比</t>
    <rPh sb="0" eb="3">
      <t>コウセイヒ</t>
    </rPh>
    <phoneticPr fontId="2"/>
  </si>
  <si>
    <t>配当割交付金</t>
    <rPh sb="0" eb="2">
      <t>ハイトウ</t>
    </rPh>
    <rPh sb="2" eb="3">
      <t>ワリ</t>
    </rPh>
    <rPh sb="3" eb="6">
      <t>コウフキン</t>
    </rPh>
    <phoneticPr fontId="2"/>
  </si>
  <si>
    <t>株式等譲渡所得割交付金</t>
    <rPh sb="0" eb="2">
      <t>カブシキ</t>
    </rPh>
    <rPh sb="2" eb="3">
      <t>トウ</t>
    </rPh>
    <rPh sb="3" eb="5">
      <t>ジョウト</t>
    </rPh>
    <rPh sb="5" eb="7">
      <t>ショトク</t>
    </rPh>
    <rPh sb="7" eb="8">
      <t>ワリ</t>
    </rPh>
    <rPh sb="8" eb="11">
      <t>コウフキン</t>
    </rPh>
    <phoneticPr fontId="2"/>
  </si>
  <si>
    <t>区民生活費</t>
    <rPh sb="2" eb="4">
      <t>セイカツ</t>
    </rPh>
    <phoneticPr fontId="2"/>
  </si>
  <si>
    <t>資源環境費</t>
    <rPh sb="0" eb="2">
      <t>シゲン</t>
    </rPh>
    <rPh sb="2" eb="4">
      <t>カンキョウ</t>
    </rPh>
    <rPh sb="4" eb="5">
      <t>ヒ</t>
    </rPh>
    <phoneticPr fontId="2"/>
  </si>
  <si>
    <t>予備費</t>
    <rPh sb="0" eb="3">
      <t>ヨビヒ</t>
    </rPh>
    <phoneticPr fontId="2"/>
  </si>
  <si>
    <t>財源不足額</t>
    <rPh sb="0" eb="2">
      <t>ザイゲン</t>
    </rPh>
    <rPh sb="2" eb="4">
      <t>フソク</t>
    </rPh>
    <rPh sb="4" eb="5">
      <t>ガク</t>
    </rPh>
    <phoneticPr fontId="2"/>
  </si>
  <si>
    <t>財源超過額</t>
    <rPh sb="0" eb="2">
      <t>ザイゲン</t>
    </rPh>
    <rPh sb="2" eb="4">
      <t>チョウカ</t>
    </rPh>
    <rPh sb="4" eb="5">
      <t>ガク</t>
    </rPh>
    <phoneticPr fontId="2"/>
  </si>
  <si>
    <t>当年度分</t>
    <rPh sb="0" eb="1">
      <t>トウ</t>
    </rPh>
    <rPh sb="1" eb="3">
      <t>ネンド</t>
    </rPh>
    <rPh sb="3" eb="4">
      <t>ブン</t>
    </rPh>
    <phoneticPr fontId="2"/>
  </si>
  <si>
    <t>収入額</t>
    <rPh sb="0" eb="2">
      <t>シュウニュウ</t>
    </rPh>
    <rPh sb="2" eb="3">
      <t>ガク</t>
    </rPh>
    <phoneticPr fontId="2"/>
  </si>
  <si>
    <t>土　　地</t>
    <rPh sb="0" eb="1">
      <t>ツチ</t>
    </rPh>
    <rPh sb="3" eb="4">
      <t>チ</t>
    </rPh>
    <phoneticPr fontId="2"/>
  </si>
  <si>
    <t>建　　物</t>
    <rPh sb="0" eb="1">
      <t>ケン</t>
    </rPh>
    <rPh sb="3" eb="4">
      <t>ブツ</t>
    </rPh>
    <phoneticPr fontId="2"/>
  </si>
  <si>
    <t>そ　の　他</t>
    <rPh sb="4" eb="5">
      <t>タ</t>
    </rPh>
    <phoneticPr fontId="2"/>
  </si>
  <si>
    <t>分担金及び負担金</t>
    <rPh sb="3" eb="4">
      <t>オヨ</t>
    </rPh>
    <phoneticPr fontId="2"/>
  </si>
  <si>
    <t>構成比</t>
    <rPh sb="0" eb="2">
      <t>コウセイ</t>
    </rPh>
    <rPh sb="2" eb="3">
      <t>ヒ</t>
    </rPh>
    <phoneticPr fontId="2"/>
  </si>
  <si>
    <t>地域支援事業費</t>
    <rPh sb="0" eb="2">
      <t>チイキ</t>
    </rPh>
    <rPh sb="2" eb="4">
      <t>シエン</t>
    </rPh>
    <rPh sb="4" eb="7">
      <t>ジギョウヒ</t>
    </rPh>
    <phoneticPr fontId="2"/>
  </si>
  <si>
    <t>公用財産</t>
    <rPh sb="0" eb="2">
      <t>コウヨウ</t>
    </rPh>
    <rPh sb="2" eb="4">
      <t>ザイサン</t>
    </rPh>
    <phoneticPr fontId="2"/>
  </si>
  <si>
    <t>歳　　出</t>
    <rPh sb="0" eb="1">
      <t>トシ</t>
    </rPh>
    <rPh sb="3" eb="4">
      <t>デ</t>
    </rPh>
    <phoneticPr fontId="2"/>
  </si>
  <si>
    <t>歳出合計</t>
    <rPh sb="0" eb="2">
      <t>サイシュツ</t>
    </rPh>
    <rPh sb="2" eb="4">
      <t>ゴウケイ</t>
    </rPh>
    <phoneticPr fontId="2"/>
  </si>
  <si>
    <t>後期高齢者医療保険料</t>
    <rPh sb="0" eb="2">
      <t>コウキ</t>
    </rPh>
    <rPh sb="2" eb="5">
      <t>コウレイシャ</t>
    </rPh>
    <rPh sb="5" eb="7">
      <t>イリョウ</t>
    </rPh>
    <rPh sb="7" eb="9">
      <t>ホケン</t>
    </rPh>
    <rPh sb="9" eb="10">
      <t>リョウ</t>
    </rPh>
    <phoneticPr fontId="2"/>
  </si>
  <si>
    <t>使用料及び手数料</t>
    <rPh sb="0" eb="3">
      <t>シヨウリョウ</t>
    </rPh>
    <rPh sb="3" eb="4">
      <t>オヨ</t>
    </rPh>
    <rPh sb="5" eb="7">
      <t>テスウ</t>
    </rPh>
    <rPh sb="7" eb="8">
      <t>リョウ</t>
    </rPh>
    <phoneticPr fontId="2"/>
  </si>
  <si>
    <t>総務費</t>
    <rPh sb="0" eb="3">
      <t>ソウムヒ</t>
    </rPh>
    <phoneticPr fontId="2"/>
  </si>
  <si>
    <t>広域連合納付金</t>
    <rPh sb="0" eb="2">
      <t>コウイキ</t>
    </rPh>
    <rPh sb="2" eb="4">
      <t>レンゴウ</t>
    </rPh>
    <rPh sb="4" eb="7">
      <t>ノウフキン</t>
    </rPh>
    <phoneticPr fontId="2"/>
  </si>
  <si>
    <t>葬祭費</t>
    <rPh sb="0" eb="2">
      <t>ソウサイ</t>
    </rPh>
    <rPh sb="2" eb="3">
      <t>ヒ</t>
    </rPh>
    <phoneticPr fontId="2"/>
  </si>
  <si>
    <t>保健事業費</t>
    <rPh sb="0" eb="2">
      <t>ホケン</t>
    </rPh>
    <rPh sb="2" eb="5">
      <t>ジギョウヒ</t>
    </rPh>
    <phoneticPr fontId="2"/>
  </si>
  <si>
    <t>諸支出金</t>
    <rPh sb="0" eb="1">
      <t>ショ</t>
    </rPh>
    <rPh sb="1" eb="4">
      <t>シシュツキン</t>
    </rPh>
    <phoneticPr fontId="2"/>
  </si>
  <si>
    <t>（1）  財政状況の推移（一般会計決算額）</t>
  </si>
  <si>
    <t>　　　金額</t>
  </si>
  <si>
    <t>翌年度に繰り越すべき財源Ｄ</t>
  </si>
  <si>
    <t>単年度収支(Ｅの対前年度増加額)</t>
  </si>
  <si>
    <t>×100</t>
  </si>
  <si>
    <t>-</t>
  </si>
  <si>
    <t>国庫支出金</t>
    <rPh sb="0" eb="2">
      <t>コッコ</t>
    </rPh>
    <rPh sb="2" eb="4">
      <t>シシュツ</t>
    </rPh>
    <rPh sb="4" eb="5">
      <t>キン</t>
    </rPh>
    <phoneticPr fontId="2"/>
  </si>
  <si>
    <t>　　  　　　       　　　　　　　　　　＋地方譲与税＋交通安全対策特別交付金＋財政調整普通交付金+臨時財政対策債発行可能額（20年度から）</t>
    <rPh sb="53" eb="55">
      <t>リンジ</t>
    </rPh>
    <rPh sb="55" eb="57">
      <t>ザイセイ</t>
    </rPh>
    <rPh sb="57" eb="59">
      <t>タイサク</t>
    </rPh>
    <rPh sb="59" eb="60">
      <t>サイ</t>
    </rPh>
    <rPh sb="60" eb="62">
      <t>ハッコウ</t>
    </rPh>
    <rPh sb="62" eb="65">
      <t>カノウガク</t>
    </rPh>
    <rPh sb="68" eb="70">
      <t>ネンド</t>
    </rPh>
    <phoneticPr fontId="2"/>
  </si>
  <si>
    <t>-</t>
    <phoneticPr fontId="2"/>
  </si>
  <si>
    <t>台　数</t>
    <phoneticPr fontId="2"/>
  </si>
  <si>
    <t>（単位：千円、％）</t>
    <rPh sb="1" eb="3">
      <t>タンイ</t>
    </rPh>
    <rPh sb="4" eb="6">
      <t>センエン</t>
    </rPh>
    <phoneticPr fontId="2"/>
  </si>
  <si>
    <t>特別区交付金</t>
    <rPh sb="0" eb="3">
      <t>トクベツク</t>
    </rPh>
    <rPh sb="3" eb="6">
      <t>コウフキン</t>
    </rPh>
    <phoneticPr fontId="2"/>
  </si>
  <si>
    <t>歳入合計</t>
    <rPh sb="0" eb="2">
      <t>サイニュウ</t>
    </rPh>
    <phoneticPr fontId="2"/>
  </si>
  <si>
    <t>普通建設事業費</t>
    <rPh sb="4" eb="6">
      <t>ジギョウ</t>
    </rPh>
    <phoneticPr fontId="2"/>
  </si>
  <si>
    <t>歳出合計</t>
    <rPh sb="0" eb="2">
      <t>サイシュツ</t>
    </rPh>
    <phoneticPr fontId="2"/>
  </si>
  <si>
    <t>（5）  介護保険特別会計決算状況</t>
    <rPh sb="5" eb="7">
      <t>カイゴ</t>
    </rPh>
    <rPh sb="7" eb="9">
      <t>ホケン</t>
    </rPh>
    <rPh sb="9" eb="11">
      <t>トクベツ</t>
    </rPh>
    <rPh sb="11" eb="13">
      <t>カイケイ</t>
    </rPh>
    <rPh sb="13" eb="15">
      <t>ケッサン</t>
    </rPh>
    <rPh sb="15" eb="17">
      <t>ジョウキョウ</t>
    </rPh>
    <phoneticPr fontId="2"/>
  </si>
  <si>
    <t>（6） 後期高齢者医療特別会計決算状況</t>
    <rPh sb="4" eb="6">
      <t>コウキ</t>
    </rPh>
    <rPh sb="6" eb="9">
      <t>コウレイシャ</t>
    </rPh>
    <rPh sb="9" eb="11">
      <t>イリョウ</t>
    </rPh>
    <rPh sb="11" eb="13">
      <t>トクベツ</t>
    </rPh>
    <rPh sb="13" eb="15">
      <t>カイケイ</t>
    </rPh>
    <rPh sb="15" eb="17">
      <t>ケッサン</t>
    </rPh>
    <rPh sb="17" eb="19">
      <t>ジョウキョウ</t>
    </rPh>
    <phoneticPr fontId="2"/>
  </si>
  <si>
    <t>（7）  都区財政調整（当初見込額）</t>
    <rPh sb="5" eb="6">
      <t>ト</t>
    </rPh>
    <rPh sb="6" eb="7">
      <t>ク</t>
    </rPh>
    <rPh sb="7" eb="9">
      <t>ザイセイ</t>
    </rPh>
    <rPh sb="9" eb="11">
      <t>チョウセイ</t>
    </rPh>
    <rPh sb="12" eb="14">
      <t>トウショ</t>
    </rPh>
    <rPh sb="14" eb="16">
      <t>ミコミ</t>
    </rPh>
    <rPh sb="16" eb="17">
      <t>ガク</t>
    </rPh>
    <phoneticPr fontId="2"/>
  </si>
  <si>
    <t>（9）  特別区税（調定額）の推移</t>
    <rPh sb="5" eb="7">
      <t>トクベツ</t>
    </rPh>
    <rPh sb="7" eb="8">
      <t>ク</t>
    </rPh>
    <rPh sb="8" eb="9">
      <t>ゼイ</t>
    </rPh>
    <rPh sb="10" eb="11">
      <t>チョウ</t>
    </rPh>
    <rPh sb="11" eb="13">
      <t>テイガク</t>
    </rPh>
    <rPh sb="15" eb="17">
      <t>スイイ</t>
    </rPh>
    <phoneticPr fontId="2"/>
  </si>
  <si>
    <t>（10）  区民税負担額・区経費の推移</t>
    <rPh sb="6" eb="8">
      <t>クミン</t>
    </rPh>
    <rPh sb="8" eb="11">
      <t>ゼイフタン</t>
    </rPh>
    <rPh sb="11" eb="12">
      <t>ガク</t>
    </rPh>
    <rPh sb="13" eb="14">
      <t>ク</t>
    </rPh>
    <rPh sb="14" eb="16">
      <t>ケイヒ</t>
    </rPh>
    <rPh sb="17" eb="19">
      <t>スイイ</t>
    </rPh>
    <phoneticPr fontId="2"/>
  </si>
  <si>
    <t>（11）  軽自動車税課税台数の推移</t>
    <rPh sb="6" eb="10">
      <t>ケイジドウシャ</t>
    </rPh>
    <rPh sb="10" eb="11">
      <t>ゼイ</t>
    </rPh>
    <rPh sb="11" eb="13">
      <t>カゼイ</t>
    </rPh>
    <rPh sb="13" eb="15">
      <t>ダイスウ</t>
    </rPh>
    <rPh sb="16" eb="18">
      <t>スイイ</t>
    </rPh>
    <phoneticPr fontId="2"/>
  </si>
  <si>
    <t>（12）  特別区たばこ税の推移</t>
    <rPh sb="6" eb="8">
      <t>トクベツ</t>
    </rPh>
    <rPh sb="8" eb="9">
      <t>ク</t>
    </rPh>
    <rPh sb="12" eb="13">
      <t>ゼイ</t>
    </rPh>
    <rPh sb="14" eb="16">
      <t>スイイ</t>
    </rPh>
    <phoneticPr fontId="2"/>
  </si>
  <si>
    <t>（13）  墨田区の国税・都税・特別区税（現年課税分＋滞納繰越分の収入額）の推移</t>
    <rPh sb="6" eb="9">
      <t>スミダク</t>
    </rPh>
    <rPh sb="10" eb="12">
      <t>コクゼイ</t>
    </rPh>
    <rPh sb="13" eb="15">
      <t>トゼイ</t>
    </rPh>
    <rPh sb="16" eb="19">
      <t>トクベツク</t>
    </rPh>
    <rPh sb="19" eb="20">
      <t>ゼイ</t>
    </rPh>
    <rPh sb="21" eb="22">
      <t>ウツツ</t>
    </rPh>
    <rPh sb="22" eb="23">
      <t>ドシ</t>
    </rPh>
    <rPh sb="23" eb="25">
      <t>カゼイ</t>
    </rPh>
    <rPh sb="25" eb="26">
      <t>ブン</t>
    </rPh>
    <rPh sb="27" eb="29">
      <t>タイノウ</t>
    </rPh>
    <rPh sb="29" eb="31">
      <t>クリコシ</t>
    </rPh>
    <rPh sb="31" eb="32">
      <t>ブン</t>
    </rPh>
    <rPh sb="33" eb="35">
      <t>シュウニュウ</t>
    </rPh>
    <rPh sb="35" eb="36">
      <t>ガク</t>
    </rPh>
    <rPh sb="38" eb="40">
      <t>スイイ</t>
    </rPh>
    <phoneticPr fontId="2"/>
  </si>
  <si>
    <t>（14）  墨田区の国税（現年分＋過年分）の推移</t>
    <rPh sb="6" eb="9">
      <t>スミダク</t>
    </rPh>
    <rPh sb="10" eb="12">
      <t>コクゼイ</t>
    </rPh>
    <rPh sb="13" eb="14">
      <t>ウツツ</t>
    </rPh>
    <rPh sb="14" eb="15">
      <t>ドシ</t>
    </rPh>
    <rPh sb="15" eb="16">
      <t>ブン</t>
    </rPh>
    <rPh sb="17" eb="18">
      <t>カ</t>
    </rPh>
    <rPh sb="18" eb="19">
      <t>ドシ</t>
    </rPh>
    <rPh sb="19" eb="20">
      <t>ブン</t>
    </rPh>
    <rPh sb="22" eb="24">
      <t>スイイ</t>
    </rPh>
    <phoneticPr fontId="2"/>
  </si>
  <si>
    <t>（15）  墨田区の都税（現年課税分の収入額）の推移</t>
    <rPh sb="6" eb="9">
      <t>スミダク</t>
    </rPh>
    <rPh sb="10" eb="12">
      <t>トゼイ</t>
    </rPh>
    <rPh sb="13" eb="14">
      <t>ウツツ</t>
    </rPh>
    <rPh sb="14" eb="15">
      <t>ドシ</t>
    </rPh>
    <rPh sb="15" eb="17">
      <t>カゼイ</t>
    </rPh>
    <rPh sb="17" eb="18">
      <t>ブン</t>
    </rPh>
    <rPh sb="19" eb="21">
      <t>シュウニュウ</t>
    </rPh>
    <rPh sb="21" eb="22">
      <t>ガク</t>
    </rPh>
    <rPh sb="24" eb="26">
      <t>スイイ</t>
    </rPh>
    <phoneticPr fontId="2"/>
  </si>
  <si>
    <t>（16）　区有財産の推移</t>
    <rPh sb="5" eb="6">
      <t>ク</t>
    </rPh>
    <rPh sb="6" eb="7">
      <t>ユウ</t>
    </rPh>
    <rPh sb="7" eb="9">
      <t>ザイサン</t>
    </rPh>
    <rPh sb="10" eb="12">
      <t>スイイ</t>
    </rPh>
    <phoneticPr fontId="2"/>
  </si>
  <si>
    <t>給与特別徴収</t>
    <rPh sb="0" eb="2">
      <t>キュウヨ</t>
    </rPh>
    <phoneticPr fontId="2"/>
  </si>
  <si>
    <t>区         分</t>
    <phoneticPr fontId="2"/>
  </si>
  <si>
    <t>（単位:千円、％）</t>
    <phoneticPr fontId="2"/>
  </si>
  <si>
    <t>繰入金</t>
    <phoneticPr fontId="2"/>
  </si>
  <si>
    <t>諸収入</t>
    <phoneticPr fontId="2"/>
  </si>
  <si>
    <t>債務負担行為額</t>
  </si>
  <si>
    <t>指標値</t>
    <rPh sb="0" eb="2">
      <t>シヒョウ</t>
    </rPh>
    <rPh sb="2" eb="3">
      <t>チ</t>
    </rPh>
    <phoneticPr fontId="2"/>
  </si>
  <si>
    <t>（単位:千円）</t>
    <phoneticPr fontId="2"/>
  </si>
  <si>
    <t>特例加減算額</t>
    <rPh sb="2" eb="3">
      <t>カ</t>
    </rPh>
    <rPh sb="3" eb="4">
      <t>ゲン</t>
    </rPh>
    <rPh sb="4" eb="5">
      <t>ザン</t>
    </rPh>
    <rPh sb="5" eb="6">
      <t>ガク</t>
    </rPh>
    <phoneticPr fontId="2"/>
  </si>
  <si>
    <t>（単位:千円 ）</t>
    <phoneticPr fontId="2"/>
  </si>
  <si>
    <t>土地家屋分</t>
    <rPh sb="4" eb="5">
      <t>ブン</t>
    </rPh>
    <phoneticPr fontId="2"/>
  </si>
  <si>
    <t>償却資産分</t>
    <rPh sb="4" eb="5">
      <t>ブン</t>
    </rPh>
    <phoneticPr fontId="2"/>
  </si>
  <si>
    <t>実質単年度収支　　　　 注１</t>
    <rPh sb="12" eb="13">
      <t>チュウ</t>
    </rPh>
    <phoneticPr fontId="2"/>
  </si>
  <si>
    <t>注1　実質単年度収支 ＝ 単年度収支＋財政調整基金積立金＋地方債繰上償還額－財政調整基金取崩額</t>
    <rPh sb="0" eb="1">
      <t>チュウ</t>
    </rPh>
    <phoneticPr fontId="2"/>
  </si>
  <si>
    <t>手数料</t>
    <phoneticPr fontId="2"/>
  </si>
  <si>
    <t>地方揮発油譲与税</t>
    <phoneticPr fontId="2"/>
  </si>
  <si>
    <t>調整率(％)</t>
    <phoneticPr fontId="2"/>
  </si>
  <si>
    <t>所管課</t>
    <rPh sb="0" eb="2">
      <t>ショカン</t>
    </rPh>
    <rPh sb="2" eb="3">
      <t>カ</t>
    </rPh>
    <phoneticPr fontId="2"/>
  </si>
  <si>
    <t>タイトル</t>
    <phoneticPr fontId="2"/>
  </si>
  <si>
    <t>注記</t>
    <rPh sb="0" eb="2">
      <t>チュウキ</t>
    </rPh>
    <phoneticPr fontId="2"/>
  </si>
  <si>
    <t>財政担当</t>
    <rPh sb="0" eb="2">
      <t>ザイセイ</t>
    </rPh>
    <rPh sb="2" eb="4">
      <t>タントウ</t>
    </rPh>
    <phoneticPr fontId="2"/>
  </si>
  <si>
    <t>国保年金課</t>
    <rPh sb="0" eb="2">
      <t>コクホ</t>
    </rPh>
    <rPh sb="2" eb="4">
      <t>ネンキン</t>
    </rPh>
    <rPh sb="4" eb="5">
      <t>カ</t>
    </rPh>
    <phoneticPr fontId="2"/>
  </si>
  <si>
    <t>介護保険課</t>
    <rPh sb="0" eb="2">
      <t>カイゴ</t>
    </rPh>
    <rPh sb="2" eb="5">
      <t>ホケンカ</t>
    </rPh>
    <phoneticPr fontId="2"/>
  </si>
  <si>
    <t>税務課</t>
    <rPh sb="0" eb="2">
      <t>ゼイム</t>
    </rPh>
    <rPh sb="2" eb="3">
      <t>カ</t>
    </rPh>
    <phoneticPr fontId="2"/>
  </si>
  <si>
    <t>タイトル</t>
    <phoneticPr fontId="2"/>
  </si>
  <si>
    <t>構成比</t>
    <phoneticPr fontId="2"/>
  </si>
  <si>
    <t>税務課</t>
    <rPh sb="0" eb="3">
      <t>ゼイムカ</t>
    </rPh>
    <phoneticPr fontId="2"/>
  </si>
  <si>
    <t>公債費負担比率（普通） 注6</t>
    <rPh sb="3" eb="5">
      <t>フタン</t>
    </rPh>
    <rPh sb="5" eb="7">
      <t>ヒリツ</t>
    </rPh>
    <rPh sb="8" eb="10">
      <t>フツウ</t>
    </rPh>
    <rPh sb="12" eb="13">
      <t>チュウ</t>
    </rPh>
    <phoneticPr fontId="2"/>
  </si>
  <si>
    <t xml:space="preserve">   5 実質収支比率  ＝ 実質収支÷標準財政規模×100｛( )書きは標準財政規模に臨時財政対策債発行可能額を含めない場合の数値｝</t>
    <rPh sb="34" eb="35">
      <t>ガ</t>
    </rPh>
    <rPh sb="37" eb="39">
      <t>ヒョウジュン</t>
    </rPh>
    <rPh sb="39" eb="41">
      <t>ザイセイ</t>
    </rPh>
    <rPh sb="41" eb="43">
      <t>キボ</t>
    </rPh>
    <rPh sb="44" eb="46">
      <t>リンジ</t>
    </rPh>
    <rPh sb="46" eb="48">
      <t>ザイセイ</t>
    </rPh>
    <rPh sb="48" eb="50">
      <t>タイサク</t>
    </rPh>
    <rPh sb="50" eb="51">
      <t>サイ</t>
    </rPh>
    <rPh sb="51" eb="53">
      <t>ハッコウ</t>
    </rPh>
    <rPh sb="53" eb="56">
      <t>カノウガク</t>
    </rPh>
    <rPh sb="57" eb="58">
      <t>フク</t>
    </rPh>
    <rPh sb="61" eb="63">
      <t>バアイ</t>
    </rPh>
    <rPh sb="64" eb="66">
      <t>スウチ</t>
    </rPh>
    <phoneticPr fontId="2"/>
  </si>
  <si>
    <t>（単位:台、％）</t>
    <phoneticPr fontId="2"/>
  </si>
  <si>
    <t xml:space="preserve">      平成25年度から、臨時財政対策債発行可能額の算出方法の見直しにより、特別区において発行可能額が皆減となっている。</t>
    <rPh sb="6" eb="8">
      <t>ヘイセイ</t>
    </rPh>
    <rPh sb="10" eb="12">
      <t>ネンド</t>
    </rPh>
    <rPh sb="15" eb="17">
      <t>リンジ</t>
    </rPh>
    <rPh sb="17" eb="19">
      <t>ザイセイ</t>
    </rPh>
    <rPh sb="19" eb="21">
      <t>タイサク</t>
    </rPh>
    <rPh sb="21" eb="22">
      <t>サイ</t>
    </rPh>
    <rPh sb="22" eb="24">
      <t>ハッコウ</t>
    </rPh>
    <rPh sb="24" eb="27">
      <t>カノウガク</t>
    </rPh>
    <rPh sb="28" eb="30">
      <t>サンシュツ</t>
    </rPh>
    <rPh sb="30" eb="32">
      <t>ホウホウ</t>
    </rPh>
    <rPh sb="33" eb="35">
      <t>ミナオ</t>
    </rPh>
    <rPh sb="40" eb="43">
      <t>トクベツク</t>
    </rPh>
    <rPh sb="47" eb="49">
      <t>ハッコウ</t>
    </rPh>
    <rPh sb="49" eb="52">
      <t>カノウガク</t>
    </rPh>
    <rPh sb="53" eb="54">
      <t>ミナ</t>
    </rPh>
    <rPh sb="54" eb="55">
      <t>ゲン</t>
    </rPh>
    <phoneticPr fontId="2"/>
  </si>
  <si>
    <t>現年度課税分</t>
    <rPh sb="0" eb="2">
      <t>ゲンネン</t>
    </rPh>
    <rPh sb="2" eb="3">
      <t>ド</t>
    </rPh>
    <rPh sb="3" eb="5">
      <t>カゼイ</t>
    </rPh>
    <rPh sb="5" eb="6">
      <t>ブン</t>
    </rPh>
    <phoneticPr fontId="2"/>
  </si>
  <si>
    <t>（注）</t>
    <rPh sb="1" eb="2">
      <t>チュウ</t>
    </rPh>
    <phoneticPr fontId="2"/>
  </si>
  <si>
    <t>1　収入額は、千円未満四捨五入のため、内訳の合計は必ずしも小計、合計とは一致しない。</t>
    <phoneticPr fontId="2"/>
  </si>
  <si>
    <t xml:space="preserve">　 　 </t>
    <phoneticPr fontId="2"/>
  </si>
  <si>
    <t xml:space="preserve">　  </t>
    <phoneticPr fontId="2"/>
  </si>
  <si>
    <t xml:space="preserve">   6 公債費負担比率 ＝ 公債費充当一般財源÷一般財源総額</t>
    <rPh sb="5" eb="7">
      <t>コウサイ</t>
    </rPh>
    <rPh sb="7" eb="8">
      <t>ヒ</t>
    </rPh>
    <rPh sb="8" eb="10">
      <t>フタン</t>
    </rPh>
    <rPh sb="10" eb="12">
      <t>ヒリツ</t>
    </rPh>
    <rPh sb="15" eb="17">
      <t>コウサイ</t>
    </rPh>
    <rPh sb="17" eb="18">
      <t>ヒ</t>
    </rPh>
    <rPh sb="18" eb="20">
      <t>ジュウトウ</t>
    </rPh>
    <rPh sb="20" eb="22">
      <t>イッパン</t>
    </rPh>
    <rPh sb="22" eb="24">
      <t>ザイゲン</t>
    </rPh>
    <rPh sb="25" eb="27">
      <t>イッパン</t>
    </rPh>
    <rPh sb="27" eb="29">
      <t>ザイゲン</t>
    </rPh>
    <rPh sb="29" eb="31">
      <t>ソウガク</t>
    </rPh>
    <phoneticPr fontId="2"/>
  </si>
  <si>
    <t>（単位:円、％）</t>
    <phoneticPr fontId="2"/>
  </si>
  <si>
    <t>産業観光費　</t>
    <rPh sb="0" eb="2">
      <t>サンギョウ</t>
    </rPh>
    <rPh sb="2" eb="4">
      <t>カンコウ</t>
    </rPh>
    <rPh sb="4" eb="5">
      <t>ヒ</t>
    </rPh>
    <phoneticPr fontId="2"/>
  </si>
  <si>
    <t xml:space="preserve">基準財政需要額（普通）　　 　 </t>
    <rPh sb="8" eb="10">
      <t>フツウ</t>
    </rPh>
    <phoneticPr fontId="2"/>
  </si>
  <si>
    <t>基準財政収入額（普通）注2</t>
    <rPh sb="8" eb="10">
      <t>フツウ</t>
    </rPh>
    <rPh sb="11" eb="12">
      <t>チュウ</t>
    </rPh>
    <phoneticPr fontId="2"/>
  </si>
  <si>
    <t>標準財政規模（普通）　 注3</t>
    <phoneticPr fontId="2"/>
  </si>
  <si>
    <t>財政力指数（普通）　　   注4</t>
    <phoneticPr fontId="2"/>
  </si>
  <si>
    <t>実質収支比率（普通）  　注5</t>
    <phoneticPr fontId="2"/>
  </si>
  <si>
    <t>公債費比率（普通）　  　 注7</t>
    <phoneticPr fontId="2"/>
  </si>
  <si>
    <t>経常収支比率（普通）  　注8</t>
    <phoneticPr fontId="2"/>
  </si>
  <si>
    <t>-税務課、東京国税局、墨田都税事務所-</t>
    <rPh sb="1" eb="4">
      <t>ゼイムカ</t>
    </rPh>
    <phoneticPr fontId="2"/>
  </si>
  <si>
    <t>資料提供：東京国税局</t>
    <rPh sb="0" eb="2">
      <t>シリョウ</t>
    </rPh>
    <rPh sb="2" eb="4">
      <t>テイキョウ</t>
    </rPh>
    <rPh sb="5" eb="7">
      <t>トウキョウ</t>
    </rPh>
    <rPh sb="7" eb="10">
      <t>コクゼイキョク</t>
    </rPh>
    <phoneticPr fontId="2"/>
  </si>
  <si>
    <t>資料提供：墨田都税事務所</t>
    <rPh sb="0" eb="1">
      <t>シリョウ</t>
    </rPh>
    <rPh sb="1" eb="3">
      <t>テイキョウ</t>
    </rPh>
    <rPh sb="4" eb="6">
      <t>スミダ</t>
    </rPh>
    <rPh sb="6" eb="8">
      <t>トゼイ</t>
    </rPh>
    <rPh sb="8" eb="10">
      <t>ジム</t>
    </rPh>
    <rPh sb="10" eb="11">
      <t>ショ</t>
    </rPh>
    <phoneticPr fontId="2"/>
  </si>
  <si>
    <t>,</t>
    <phoneticPr fontId="2"/>
  </si>
  <si>
    <t>2　間接税の「印紙税、登録免許税、その他」は「その他」として集計した。</t>
    <rPh sb="9" eb="10">
      <t>ゼイ</t>
    </rPh>
    <phoneticPr fontId="2"/>
  </si>
  <si>
    <t xml:space="preserve">実質赤字比率　　　　   　注9　　　 　　         </t>
    <rPh sb="14" eb="15">
      <t>チュウ</t>
    </rPh>
    <phoneticPr fontId="2"/>
  </si>
  <si>
    <r>
      <t xml:space="preserve">連結実質赤字比率　     </t>
    </r>
    <r>
      <rPr>
        <sz val="10.5"/>
        <rFont val="ＭＳ Ｐゴシック"/>
        <family val="3"/>
        <charset val="128"/>
      </rPr>
      <t>注</t>
    </r>
    <r>
      <rPr>
        <sz val="10"/>
        <rFont val="ＭＳ Ｐゴシック"/>
        <family val="3"/>
        <charset val="128"/>
      </rPr>
      <t>10</t>
    </r>
    <r>
      <rPr>
        <sz val="11"/>
        <rFont val="ＭＳ Ｐゴシック"/>
        <family val="3"/>
        <charset val="128"/>
      </rPr>
      <t xml:space="preserve"> 　  </t>
    </r>
    <rPh sb="14" eb="15">
      <t>チュウ</t>
    </rPh>
    <phoneticPr fontId="2"/>
  </si>
  <si>
    <r>
      <t>実質公債費比率　　   　 注</t>
    </r>
    <r>
      <rPr>
        <sz val="10"/>
        <rFont val="ＭＳ Ｐゴシック"/>
        <family val="3"/>
        <charset val="128"/>
      </rPr>
      <t xml:space="preserve">11 </t>
    </r>
    <r>
      <rPr>
        <sz val="11"/>
        <rFont val="ＭＳ Ｐゴシック"/>
        <family val="3"/>
        <charset val="128"/>
      </rPr>
      <t xml:space="preserve">　 　　    </t>
    </r>
    <rPh sb="14" eb="15">
      <t>チュウ</t>
    </rPh>
    <phoneticPr fontId="2"/>
  </si>
  <si>
    <r>
      <t>将来負担比率　　　     　注</t>
    </r>
    <r>
      <rPr>
        <sz val="10"/>
        <rFont val="ＭＳ Ｐゴシック"/>
        <family val="3"/>
        <charset val="128"/>
      </rPr>
      <t>12</t>
    </r>
    <r>
      <rPr>
        <sz val="11"/>
        <rFont val="ＭＳ Ｐゴシック"/>
        <family val="3"/>
        <charset val="128"/>
      </rPr>
      <t xml:space="preserve"> 　　　　　        </t>
    </r>
    <rPh sb="15" eb="16">
      <t>チュウ</t>
    </rPh>
    <phoneticPr fontId="2"/>
  </si>
  <si>
    <t>　　　３　収入額は還付未済額を含む。また、千円未満四捨五入のため、内訳の合計は必ずしも小計、合計とは一致しない。</t>
    <phoneticPr fontId="2"/>
  </si>
  <si>
    <t>平成30年度</t>
    <rPh sb="0" eb="2">
      <t>ヘイセイ</t>
    </rPh>
    <rPh sb="4" eb="5">
      <t>ネン</t>
    </rPh>
    <phoneticPr fontId="2"/>
  </si>
  <si>
    <t>国民健康保険事業費納付金</t>
    <rPh sb="0" eb="2">
      <t>コクミン</t>
    </rPh>
    <rPh sb="2" eb="4">
      <t>ケンコウ</t>
    </rPh>
    <rPh sb="4" eb="6">
      <t>ホケン</t>
    </rPh>
    <rPh sb="6" eb="8">
      <t>ジギョウ</t>
    </rPh>
    <rPh sb="8" eb="9">
      <t>ヒ</t>
    </rPh>
    <rPh sb="9" eb="12">
      <t>ノウフキン</t>
    </rPh>
    <phoneticPr fontId="2"/>
  </si>
  <si>
    <t>財政安定化基金拠出金</t>
    <rPh sb="0" eb="2">
      <t>ザイセイ</t>
    </rPh>
    <rPh sb="2" eb="5">
      <t>アンテイカ</t>
    </rPh>
    <rPh sb="5" eb="7">
      <t>キキン</t>
    </rPh>
    <rPh sb="7" eb="10">
      <t>キョシュツキン</t>
    </rPh>
    <phoneticPr fontId="2"/>
  </si>
  <si>
    <t>環境性能割</t>
    <rPh sb="0" eb="2">
      <t>カンキョウ</t>
    </rPh>
    <rPh sb="2" eb="4">
      <t>セイノウ</t>
    </rPh>
    <rPh sb="4" eb="5">
      <t>ワリ</t>
    </rPh>
    <phoneticPr fontId="2"/>
  </si>
  <si>
    <t>(注１)年金特別徴収については、普通徴収に含まれる。納税者数は､普通徴収と給与特別徴収で徴収されている場合、重複する。</t>
    <rPh sb="4" eb="6">
      <t>ネンキン</t>
    </rPh>
    <rPh sb="6" eb="8">
      <t>トクベツ</t>
    </rPh>
    <rPh sb="8" eb="10">
      <t>チョウシュウ</t>
    </rPh>
    <rPh sb="16" eb="18">
      <t>フツウ</t>
    </rPh>
    <rPh sb="18" eb="20">
      <t>チョウシュウ</t>
    </rPh>
    <rPh sb="21" eb="22">
      <t>フク</t>
    </rPh>
    <rPh sb="26" eb="29">
      <t>ノウゼイシャ</t>
    </rPh>
    <rPh sb="32" eb="34">
      <t>フツウ</t>
    </rPh>
    <rPh sb="34" eb="36">
      <t>チョウシュウ</t>
    </rPh>
    <rPh sb="37" eb="39">
      <t>キュウヨ</t>
    </rPh>
    <rPh sb="39" eb="41">
      <t>トクベツ</t>
    </rPh>
    <rPh sb="41" eb="43">
      <t>チョウシュウ</t>
    </rPh>
    <rPh sb="44" eb="46">
      <t>チョウシュウ</t>
    </rPh>
    <rPh sb="51" eb="53">
      <t>バアイ</t>
    </rPh>
    <rPh sb="54" eb="56">
      <t>チョウフク</t>
    </rPh>
    <phoneticPr fontId="2"/>
  </si>
  <si>
    <t>令和元年度</t>
    <rPh sb="0" eb="2">
      <t>レイワ</t>
    </rPh>
    <rPh sb="2" eb="4">
      <t>ガンネン</t>
    </rPh>
    <rPh sb="4" eb="5">
      <t>ド</t>
    </rPh>
    <phoneticPr fontId="2"/>
  </si>
  <si>
    <t>-</t>
    <phoneticPr fontId="2"/>
  </si>
  <si>
    <t>-</t>
    <phoneticPr fontId="2"/>
  </si>
  <si>
    <t>(注２)軽自動車税のうち、環境性能割は令和元年10月１日から導入。</t>
    <rPh sb="4" eb="8">
      <t>ケイジドウシャ</t>
    </rPh>
    <rPh sb="8" eb="9">
      <t>ゼイ</t>
    </rPh>
    <rPh sb="13" eb="15">
      <t>カンキョウ</t>
    </rPh>
    <rPh sb="15" eb="17">
      <t>セイノウ</t>
    </rPh>
    <rPh sb="17" eb="18">
      <t>ワリ</t>
    </rPh>
    <rPh sb="19" eb="20">
      <t>レイ</t>
    </rPh>
    <rPh sb="20" eb="21">
      <t>ワ</t>
    </rPh>
    <rPh sb="21" eb="22">
      <t>ガン</t>
    </rPh>
    <rPh sb="22" eb="23">
      <t>ネン</t>
    </rPh>
    <rPh sb="25" eb="26">
      <t>ガツ</t>
    </rPh>
    <rPh sb="27" eb="28">
      <t>ニチ</t>
    </rPh>
    <rPh sb="30" eb="32">
      <t>ドウニュウ</t>
    </rPh>
    <phoneticPr fontId="2"/>
  </si>
  <si>
    <t>金　　額</t>
    <phoneticPr fontId="2"/>
  </si>
  <si>
    <t>台　数</t>
    <phoneticPr fontId="2"/>
  </si>
  <si>
    <t>収入額</t>
    <phoneticPr fontId="2"/>
  </si>
  <si>
    <t>—</t>
    <phoneticPr fontId="2"/>
  </si>
  <si>
    <t>軽自動車税環境性能割</t>
    <rPh sb="0" eb="4">
      <t>ケイジドウシャ</t>
    </rPh>
    <rPh sb="4" eb="5">
      <t>ゼイ</t>
    </rPh>
    <rPh sb="5" eb="7">
      <t>カンキョウ</t>
    </rPh>
    <rPh sb="7" eb="9">
      <t>セイノウ</t>
    </rPh>
    <rPh sb="9" eb="10">
      <t>ワリ</t>
    </rPh>
    <phoneticPr fontId="2"/>
  </si>
  <si>
    <t>環境性能割交付金</t>
    <rPh sb="0" eb="2">
      <t>カンキョウ</t>
    </rPh>
    <rPh sb="2" eb="4">
      <t>セイノウ</t>
    </rPh>
    <rPh sb="4" eb="5">
      <t>ワリ</t>
    </rPh>
    <rPh sb="5" eb="8">
      <t>コウフキン</t>
    </rPh>
    <phoneticPr fontId="2"/>
  </si>
  <si>
    <t>森林環境譲与税</t>
    <rPh sb="0" eb="2">
      <t>シンリン</t>
    </rPh>
    <rPh sb="2" eb="4">
      <t>カンキョウ</t>
    </rPh>
    <rPh sb="4" eb="6">
      <t>ジョウヨ</t>
    </rPh>
    <rPh sb="6" eb="7">
      <t>ゼイ</t>
    </rPh>
    <phoneticPr fontId="2"/>
  </si>
  <si>
    <t>令和元年度</t>
    <rPh sb="0" eb="2">
      <t>レイワ</t>
    </rPh>
    <rPh sb="2" eb="3">
      <t>ガン</t>
    </rPh>
    <rPh sb="3" eb="5">
      <t>ネンド</t>
    </rPh>
    <phoneticPr fontId="2"/>
  </si>
  <si>
    <t>令和元年度</t>
    <rPh sb="0" eb="2">
      <t>レイワ</t>
    </rPh>
    <rPh sb="2" eb="4">
      <t>ガンネン</t>
    </rPh>
    <rPh sb="3" eb="4">
      <t>ネン</t>
    </rPh>
    <phoneticPr fontId="2"/>
  </si>
  <si>
    <t>令和元年度</t>
    <rPh sb="0" eb="2">
      <t>レイワ</t>
    </rPh>
    <rPh sb="2" eb="4">
      <t>ガンネン</t>
    </rPh>
    <rPh sb="3" eb="4">
      <t>ネン</t>
    </rPh>
    <rPh sb="4" eb="5">
      <t>ド</t>
    </rPh>
    <phoneticPr fontId="2"/>
  </si>
  <si>
    <t>令和２年度</t>
    <rPh sb="0" eb="2">
      <t>レイワ</t>
    </rPh>
    <rPh sb="3" eb="5">
      <t>ネンド</t>
    </rPh>
    <rPh sb="4" eb="5">
      <t>ド</t>
    </rPh>
    <phoneticPr fontId="2"/>
  </si>
  <si>
    <t>軽自動車税種別割</t>
    <rPh sb="5" eb="7">
      <t>シュベツ</t>
    </rPh>
    <rPh sb="7" eb="8">
      <t>ワリ</t>
    </rPh>
    <phoneticPr fontId="2"/>
  </si>
  <si>
    <t>　　　２　事業税（法人分）は、地方法人特別税及び特別法人事業税を含まない。</t>
    <rPh sb="11" eb="12">
      <t>ブン</t>
    </rPh>
    <rPh sb="22" eb="23">
      <t>オヨ</t>
    </rPh>
    <rPh sb="24" eb="26">
      <t>トクベツ</t>
    </rPh>
    <rPh sb="26" eb="28">
      <t>ホウジン</t>
    </rPh>
    <rPh sb="28" eb="31">
      <t>ジギョウゼイ</t>
    </rPh>
    <phoneticPr fontId="2"/>
  </si>
  <si>
    <t>令和２年度</t>
    <rPh sb="0" eb="2">
      <t>レイワ</t>
    </rPh>
    <rPh sb="3" eb="5">
      <t>ネンド</t>
    </rPh>
    <rPh sb="4" eb="5">
      <t>ガンネン</t>
    </rPh>
    <phoneticPr fontId="2"/>
  </si>
  <si>
    <t>令和２年度</t>
    <rPh sb="0" eb="2">
      <t>レイワ</t>
    </rPh>
    <rPh sb="3" eb="4">
      <t>ネン</t>
    </rPh>
    <phoneticPr fontId="2"/>
  </si>
  <si>
    <t>令和2年度</t>
    <rPh sb="0" eb="2">
      <t>レイワ</t>
    </rPh>
    <rPh sb="3" eb="5">
      <t>ネンド</t>
    </rPh>
    <rPh sb="4" eb="5">
      <t>ド</t>
    </rPh>
    <phoneticPr fontId="2"/>
  </si>
  <si>
    <t>(注３)令和元年10月1日から軽自動車税の名称が軽自動車税種別割に変更された。</t>
    <rPh sb="15" eb="16">
      <t>ケイ</t>
    </rPh>
    <rPh sb="24" eb="25">
      <t>ケイ</t>
    </rPh>
    <phoneticPr fontId="25"/>
  </si>
  <si>
    <t>種別割</t>
    <rPh sb="0" eb="2">
      <t>シュベツ</t>
    </rPh>
    <rPh sb="2" eb="3">
      <t>ワリ</t>
    </rPh>
    <phoneticPr fontId="2"/>
  </si>
  <si>
    <t>小　　計</t>
    <phoneticPr fontId="2"/>
  </si>
  <si>
    <t>令和2年度</t>
    <rPh sb="0" eb="2">
      <t>レイワ</t>
    </rPh>
    <rPh sb="3" eb="5">
      <t>ネンド</t>
    </rPh>
    <phoneticPr fontId="2"/>
  </si>
  <si>
    <t>自動車税種別割（自動車税）</t>
    <rPh sb="0" eb="3">
      <t>ジドウシャ</t>
    </rPh>
    <rPh sb="3" eb="4">
      <t>ゼイ</t>
    </rPh>
    <rPh sb="4" eb="6">
      <t>シュベツ</t>
    </rPh>
    <rPh sb="6" eb="7">
      <t>ワリ</t>
    </rPh>
    <phoneticPr fontId="2"/>
  </si>
  <si>
    <t>　　　４　令和元年10月1日から自動車税の名称が自動車税種別割に変更された。</t>
  </si>
  <si>
    <t>令和３年度</t>
    <rPh sb="0" eb="2">
      <t>レイワ</t>
    </rPh>
    <rPh sb="3" eb="5">
      <t>ネンド</t>
    </rPh>
    <rPh sb="4" eb="5">
      <t>ド</t>
    </rPh>
    <phoneticPr fontId="2"/>
  </si>
  <si>
    <t>（注）１　下記（※）の税目以外は、墨田区分をブロック所等で一括管理しており、墨田都税事務所にて現年分収入額として計上されるのは、その一部である。</t>
    <rPh sb="1" eb="2">
      <t>チュウ</t>
    </rPh>
    <phoneticPr fontId="2"/>
  </si>
  <si>
    <t>　　　　　※　都民税（個人分）、不動産取得税、固定資産税（土地家屋分）、固定資産税（償却資産分）、都市計画税</t>
    <phoneticPr fontId="2"/>
  </si>
  <si>
    <t>法人事業税交付対象額</t>
    <phoneticPr fontId="2"/>
  </si>
  <si>
    <t>令和元年度</t>
  </si>
  <si>
    <t>令和２年度</t>
  </si>
  <si>
    <t>令和３年度</t>
  </si>
  <si>
    <t>令和４年度</t>
    <rPh sb="0" eb="2">
      <t>レイワ</t>
    </rPh>
    <rPh sb="3" eb="5">
      <t>ネンド</t>
    </rPh>
    <rPh sb="4" eb="5">
      <t>ド</t>
    </rPh>
    <phoneticPr fontId="2"/>
  </si>
  <si>
    <t>令和３年度</t>
    <rPh sb="0" eb="2">
      <t>レイワ</t>
    </rPh>
    <rPh sb="3" eb="5">
      <t>ネンド</t>
    </rPh>
    <rPh sb="4" eb="5">
      <t>ガンネン</t>
    </rPh>
    <phoneticPr fontId="2"/>
  </si>
  <si>
    <t>令和３年度</t>
    <rPh sb="0" eb="2">
      <t>レイワ</t>
    </rPh>
    <rPh sb="3" eb="4">
      <t>ネン</t>
    </rPh>
    <phoneticPr fontId="2"/>
  </si>
  <si>
    <t>令和3年度</t>
    <rPh sb="0" eb="2">
      <t>レイワ</t>
    </rPh>
    <rPh sb="3" eb="5">
      <t>ネンド</t>
    </rPh>
    <phoneticPr fontId="2"/>
  </si>
  <si>
    <t>令和3年度</t>
    <rPh sb="0" eb="2">
      <t>レイワ</t>
    </rPh>
    <rPh sb="3" eb="5">
      <t>ネンド</t>
    </rPh>
    <rPh sb="4" eb="5">
      <t>ド</t>
    </rPh>
    <phoneticPr fontId="2"/>
  </si>
  <si>
    <t>令和3年度</t>
    <rPh sb="0" eb="1">
      <t>レイ</t>
    </rPh>
    <rPh sb="1" eb="2">
      <t>ワ</t>
    </rPh>
    <rPh sb="3" eb="5">
      <t>ネンド</t>
    </rPh>
    <rPh sb="4" eb="5">
      <t>ド</t>
    </rPh>
    <phoneticPr fontId="2"/>
  </si>
  <si>
    <t>令和３年度</t>
    <rPh sb="0" eb="1">
      <t>レイ</t>
    </rPh>
    <rPh sb="1" eb="2">
      <t>ワ</t>
    </rPh>
    <rPh sb="3" eb="5">
      <t>ネンド</t>
    </rPh>
    <rPh sb="4" eb="5">
      <t>ド</t>
    </rPh>
    <phoneticPr fontId="2"/>
  </si>
  <si>
    <t>(注)  令和3年10月1日から税率引上げ（6,122円／1,000本→6,552円／1,000本）</t>
    <rPh sb="5" eb="7">
      <t>レイワ</t>
    </rPh>
    <rPh sb="8" eb="9">
      <t>ネン</t>
    </rPh>
    <rPh sb="9" eb="10">
      <t>ヘイネン</t>
    </rPh>
    <rPh sb="11" eb="12">
      <t>ガツ</t>
    </rPh>
    <rPh sb="13" eb="14">
      <t>ニチ</t>
    </rPh>
    <rPh sb="16" eb="18">
      <t>ゼイリツ</t>
    </rPh>
    <rPh sb="18" eb="20">
      <t>ヒキア</t>
    </rPh>
    <rPh sb="27" eb="28">
      <t>エン</t>
    </rPh>
    <rPh sb="34" eb="35">
      <t>ホン</t>
    </rPh>
    <rPh sb="41" eb="42">
      <t>エン</t>
    </rPh>
    <rPh sb="48" eb="49">
      <t>ホン</t>
    </rPh>
    <phoneticPr fontId="2"/>
  </si>
  <si>
    <t>令和2年度</t>
    <rPh sb="0" eb="2">
      <t>レイワ</t>
    </rPh>
    <rPh sb="3" eb="5">
      <t>ネンド</t>
    </rPh>
    <rPh sb="4" eb="5">
      <t>ガンネン</t>
    </rPh>
    <phoneticPr fontId="2"/>
  </si>
  <si>
    <t xml:space="preserve">3　所得税に復興特別税を含む。 </t>
    <phoneticPr fontId="2"/>
  </si>
  <si>
    <t>（単位：千円、％）</t>
    <phoneticPr fontId="2"/>
  </si>
  <si>
    <t>（55,864)</t>
  </si>
  <si>
    <t>過年度課税分</t>
    <rPh sb="0" eb="3">
      <t>カネンド</t>
    </rPh>
    <rPh sb="3" eb="5">
      <t>カゼイ</t>
    </rPh>
    <rPh sb="5" eb="6">
      <t>ブン</t>
    </rPh>
    <phoneticPr fontId="2"/>
  </si>
  <si>
    <t>精 算 分</t>
    <rPh sb="0" eb="1">
      <t>セイ</t>
    </rPh>
    <rPh sb="2" eb="3">
      <t>ザン</t>
    </rPh>
    <rPh sb="4" eb="5">
      <t>ブン</t>
    </rPh>
    <phoneticPr fontId="2"/>
  </si>
  <si>
    <t>現年度課税分</t>
    <rPh sb="2" eb="3">
      <t>ド</t>
    </rPh>
    <phoneticPr fontId="2"/>
  </si>
  <si>
    <t>財産管理課</t>
    <rPh sb="0" eb="2">
      <t>ザイサン</t>
    </rPh>
    <rPh sb="2" eb="4">
      <t>カンリ</t>
    </rPh>
    <rPh sb="4" eb="5">
      <t>カ</t>
    </rPh>
    <phoneticPr fontId="2"/>
  </si>
  <si>
    <t>令和４年度</t>
    <rPh sb="0" eb="2">
      <t>レイワ</t>
    </rPh>
    <rPh sb="3" eb="5">
      <t>ネンド</t>
    </rPh>
    <rPh sb="4" eb="5">
      <t>ガンネン</t>
    </rPh>
    <phoneticPr fontId="2"/>
  </si>
  <si>
    <t>令和4年度</t>
    <rPh sb="0" eb="2">
      <t>レイワ</t>
    </rPh>
    <rPh sb="3" eb="5">
      <t>ネンド</t>
    </rPh>
    <phoneticPr fontId="2"/>
  </si>
  <si>
    <t>令和４年度</t>
    <rPh sb="0" eb="2">
      <t>レイワ</t>
    </rPh>
    <rPh sb="3" eb="4">
      <t>ネン</t>
    </rPh>
    <phoneticPr fontId="2"/>
  </si>
  <si>
    <t>令和4年度</t>
    <rPh sb="0" eb="2">
      <t>レイワ</t>
    </rPh>
    <rPh sb="3" eb="5">
      <t>ネンド</t>
    </rPh>
    <rPh sb="4" eb="5">
      <t>ド</t>
    </rPh>
    <phoneticPr fontId="2"/>
  </si>
  <si>
    <t>令和4年度</t>
    <rPh sb="0" eb="1">
      <t>レイ</t>
    </rPh>
    <rPh sb="1" eb="2">
      <t>ワ</t>
    </rPh>
    <rPh sb="3" eb="5">
      <t>ネンド</t>
    </rPh>
    <rPh sb="4" eb="5">
      <t>ド</t>
    </rPh>
    <phoneticPr fontId="2"/>
  </si>
  <si>
    <t>令和3年度</t>
    <rPh sb="0" eb="2">
      <t>レイワ</t>
    </rPh>
    <rPh sb="3" eb="5">
      <t>ネンド</t>
    </rPh>
    <rPh sb="4" eb="5">
      <t>ガンネン</t>
    </rPh>
    <phoneticPr fontId="2"/>
  </si>
  <si>
    <t>令和元年度</t>
    <rPh sb="0" eb="2">
      <t>レイワ</t>
    </rPh>
    <rPh sb="2" eb="3">
      <t>ガン</t>
    </rPh>
    <phoneticPr fontId="2"/>
  </si>
  <si>
    <t>令和２年度</t>
    <rPh sb="0" eb="2">
      <t>レイワ</t>
    </rPh>
    <rPh sb="3" eb="5">
      <t>ネンド</t>
    </rPh>
    <phoneticPr fontId="2"/>
  </si>
  <si>
    <t>令和３年度</t>
    <phoneticPr fontId="2"/>
  </si>
  <si>
    <t>令和４年度</t>
    <rPh sb="0" eb="2">
      <t>レイワ</t>
    </rPh>
    <rPh sb="3" eb="5">
      <t>ネンド</t>
    </rPh>
    <phoneticPr fontId="2"/>
  </si>
  <si>
    <t>※端数処理の関係上、合計が一致しない場合がある。</t>
    <rPh sb="1" eb="3">
      <t>ハスウ</t>
    </rPh>
    <rPh sb="3" eb="5">
      <t>ショリ</t>
    </rPh>
    <rPh sb="6" eb="9">
      <t>カンケイジョウ</t>
    </rPh>
    <rPh sb="10" eb="12">
      <t>ゴウケイ</t>
    </rPh>
    <rPh sb="13" eb="15">
      <t>イッチ</t>
    </rPh>
    <rPh sb="18" eb="20">
      <t>バアイ</t>
    </rPh>
    <phoneticPr fontId="2"/>
  </si>
  <si>
    <t>(229,376)</t>
  </si>
  <si>
    <t>(256,348)</t>
  </si>
  <si>
    <t>令和５年度</t>
    <rPh sb="0" eb="2">
      <t>レイワ</t>
    </rPh>
    <rPh sb="3" eb="5">
      <t>ネンド</t>
    </rPh>
    <rPh sb="4" eb="5">
      <t>ド</t>
    </rPh>
    <phoneticPr fontId="2"/>
  </si>
  <si>
    <t>予備費(補充額)</t>
    <phoneticPr fontId="2"/>
  </si>
  <si>
    <t>地方特例交付金</t>
    <phoneticPr fontId="2"/>
  </si>
  <si>
    <t>固定資産税減収補塡特別交付金</t>
    <rPh sb="0" eb="2">
      <t>コテイ</t>
    </rPh>
    <rPh sb="2" eb="4">
      <t>シサン</t>
    </rPh>
    <rPh sb="4" eb="5">
      <t>ゼイ</t>
    </rPh>
    <rPh sb="5" eb="7">
      <t>ゲンシュウ</t>
    </rPh>
    <rPh sb="7" eb="8">
      <t>ホ</t>
    </rPh>
    <rPh sb="8" eb="9">
      <t>テン</t>
    </rPh>
    <rPh sb="9" eb="11">
      <t>トクベツ</t>
    </rPh>
    <rPh sb="11" eb="14">
      <t>コウフキン</t>
    </rPh>
    <phoneticPr fontId="2"/>
  </si>
  <si>
    <t xml:space="preserve">   2 基準財政収入額 ＝ (特別区税＋利子割交付金＋自動車取得税交付金＋地方消費税交付金＋地方特例交付金)×0.85</t>
  </si>
  <si>
    <t>　　　　　　　　　　　　　　　　　　　＋地方譲与税＋交通安全対策特別交付金</t>
  </si>
  <si>
    <t xml:space="preserve">   3 標準財政規模 ＝ (基準財政収入額－地方譲与税－交通安全対策特別交付金)÷0.85</t>
  </si>
  <si>
    <t xml:space="preserve">   4 財 政 力 指 数 ＝ 基準財政収入額÷基準財政需要額</t>
  </si>
  <si>
    <t xml:space="preserve">   7 公 債 費 比 率 ＝ 公債費充当一般財源÷標準財政規模×100</t>
  </si>
  <si>
    <t xml:space="preserve">   8 経常収支比率  ＝ 経常経費充当一般財源÷経常一般財源×100</t>
  </si>
  <si>
    <t xml:space="preserve">   9 実質赤字比率  ＝ 一般会計等の実質赤字額 ÷標準財政規模 × 100</t>
  </si>
  <si>
    <t>　10連結実質赤字比率  ＝ 連結実質赤字額 ÷標準財政規模×100</t>
  </si>
  <si>
    <r>
      <t>　11実質公債費比率  ＝　</t>
    </r>
    <r>
      <rPr>
        <u/>
        <sz val="10"/>
        <rFont val="ＭＳ Ｐゴシック"/>
        <family val="3"/>
        <charset val="128"/>
      </rPr>
      <t xml:space="preserve"> （地方債の元利償還金 + 準元利償還金）-（特定財源+元利償還金・準元利償還金に係る基準財政需要額算入額）</t>
    </r>
    <r>
      <rPr>
        <sz val="10"/>
        <rFont val="ＭＳ Ｐゴシック"/>
        <family val="3"/>
        <charset val="128"/>
      </rPr>
      <t xml:space="preserve">
　                                     　　　      標準財政規模-（特定財源+元利償還金・準元利償還金に係る基準財政需要額算入額）</t>
    </r>
  </si>
  <si>
    <r>
      <t>　12将来負担比率  ＝ 　　</t>
    </r>
    <r>
      <rPr>
        <u/>
        <sz val="10"/>
        <rFont val="ＭＳ Ｐゴシック"/>
        <family val="3"/>
        <charset val="128"/>
      </rPr>
      <t xml:space="preserve">将来負担額 - （充当可能基金額 + 特定財源見込額 + 地方債現在高に係る基準財政需要額算入見込額）   </t>
    </r>
    <r>
      <rPr>
        <sz val="10"/>
        <rFont val="ＭＳ Ｐゴシック"/>
        <family val="3"/>
        <charset val="128"/>
      </rPr>
      <t xml:space="preserve">                             　　
                　　                      　　     標準財政規模-（特定財源+元利償還金・準元利償還金に係る基準財政需要額算入額）</t>
    </r>
  </si>
  <si>
    <t>　　(普通会計とは、自治体の財政状況の把握、地方財政の分析等のために用いられるもので、一般行政事務に係る経費を総称するもの)。</t>
  </si>
  <si>
    <t>(185,955)</t>
  </si>
  <si>
    <t>予備費(補充額)</t>
    <rPh sb="0" eb="3">
      <t>ヨビヒ</t>
    </rPh>
    <phoneticPr fontId="2"/>
  </si>
  <si>
    <t>－</t>
  </si>
  <si>
    <t>令和５年度</t>
    <rPh sb="0" eb="2">
      <t>レイワ</t>
    </rPh>
    <rPh sb="3" eb="4">
      <t>ネン</t>
    </rPh>
    <phoneticPr fontId="2"/>
  </si>
  <si>
    <t>令和5年度</t>
    <rPh sb="0" eb="2">
      <t>レイワ</t>
    </rPh>
    <rPh sb="3" eb="5">
      <t>ネンド</t>
    </rPh>
    <rPh sb="4" eb="5">
      <t>ド</t>
    </rPh>
    <phoneticPr fontId="2"/>
  </si>
  <si>
    <t>令和6年度(当初予算）</t>
    <rPh sb="0" eb="2">
      <t>レイワ</t>
    </rPh>
    <rPh sb="3" eb="5">
      <t>ネンド</t>
    </rPh>
    <rPh sb="4" eb="5">
      <t>ド</t>
    </rPh>
    <rPh sb="5" eb="7">
      <t>ヘイネンド</t>
    </rPh>
    <rPh sb="6" eb="8">
      <t>トウショ</t>
    </rPh>
    <rPh sb="8" eb="10">
      <t>ヨサン</t>
    </rPh>
    <phoneticPr fontId="2"/>
  </si>
  <si>
    <t>令和5年度</t>
    <rPh sb="0" eb="1">
      <t>レイ</t>
    </rPh>
    <rPh sb="1" eb="2">
      <t>ワ</t>
    </rPh>
    <rPh sb="3" eb="5">
      <t>ネンド</t>
    </rPh>
    <rPh sb="4" eb="5">
      <t>ド</t>
    </rPh>
    <phoneticPr fontId="2"/>
  </si>
  <si>
    <t>令和6年度（当初予算）</t>
    <rPh sb="0" eb="1">
      <t>レイ</t>
    </rPh>
    <rPh sb="1" eb="2">
      <t>ワ</t>
    </rPh>
    <rPh sb="3" eb="5">
      <t>ネンド</t>
    </rPh>
    <rPh sb="4" eb="5">
      <t>ド</t>
    </rPh>
    <rPh sb="5" eb="7">
      <t>ヘイネンド</t>
    </rPh>
    <rPh sb="6" eb="8">
      <t>トウショ</t>
    </rPh>
    <rPh sb="8" eb="10">
      <t>ヨサン</t>
    </rPh>
    <phoneticPr fontId="2"/>
  </si>
  <si>
    <t>令和6年度（当初予算）</t>
    <rPh sb="0" eb="1">
      <t>レイ</t>
    </rPh>
    <rPh sb="1" eb="2">
      <t>ワ</t>
    </rPh>
    <rPh sb="3" eb="5">
      <t>ネンド</t>
    </rPh>
    <rPh sb="4" eb="5">
      <t>ド</t>
    </rPh>
    <rPh sb="5" eb="7">
      <t>ヘイネンド</t>
    </rPh>
    <rPh sb="6" eb="10">
      <t>トウショヨサン</t>
    </rPh>
    <phoneticPr fontId="2"/>
  </si>
  <si>
    <t>令和4年度</t>
    <rPh sb="0" eb="2">
      <t>レイワ</t>
    </rPh>
    <rPh sb="3" eb="5">
      <t>ネンド</t>
    </rPh>
    <rPh sb="4" eb="5">
      <t>ガンネン</t>
    </rPh>
    <phoneticPr fontId="2"/>
  </si>
  <si>
    <t>令和5年度</t>
    <rPh sb="0" eb="2">
      <t>レイワ</t>
    </rPh>
    <rPh sb="3" eb="5">
      <t>ネンド</t>
    </rPh>
    <phoneticPr fontId="2"/>
  </si>
  <si>
    <t>※区分欄に（普通）と表記のあるものは、普通会計にて算出している数値である。なお、令和5年度数値は速報値である。</t>
    <rPh sb="1" eb="3">
      <t>クブン</t>
    </rPh>
    <rPh sb="3" eb="4">
      <t>ラン</t>
    </rPh>
    <rPh sb="6" eb="8">
      <t>フツウ</t>
    </rPh>
    <rPh sb="10" eb="12">
      <t>ヒョウキ</t>
    </rPh>
    <rPh sb="31" eb="33">
      <t>スウチ</t>
    </rPh>
    <rPh sb="40" eb="42">
      <t>レイワ</t>
    </rPh>
    <rPh sb="43" eb="45">
      <t>ネンド</t>
    </rPh>
    <rPh sb="45" eb="47">
      <t>スウチ</t>
    </rPh>
    <rPh sb="48" eb="51">
      <t>ソクホウチ</t>
    </rPh>
    <phoneticPr fontId="2"/>
  </si>
  <si>
    <r>
      <t>(</t>
    </r>
    <r>
      <rPr>
        <sz val="11"/>
        <rFont val="ＭＳ Ｐゴシック"/>
        <family val="3"/>
        <charset val="128"/>
      </rPr>
      <t>75,7</t>
    </r>
    <r>
      <rPr>
        <sz val="11"/>
        <rFont val="ＭＳ Ｐゴシック"/>
        <family val="3"/>
        <charset val="128"/>
      </rPr>
      <t>55)</t>
    </r>
    <phoneticPr fontId="2"/>
  </si>
  <si>
    <t>令和元年度</t>
    <rPh sb="0" eb="2">
      <t>レイワ</t>
    </rPh>
    <rPh sb="2" eb="3">
      <t>モト</t>
    </rPh>
    <phoneticPr fontId="2"/>
  </si>
  <si>
    <t>令和４年度</t>
    <phoneticPr fontId="2"/>
  </si>
  <si>
    <t>令和６年度</t>
    <rPh sb="0" eb="2">
      <t>レイワ</t>
    </rPh>
    <rPh sb="3" eb="5">
      <t>ネンド</t>
    </rPh>
    <rPh sb="4" eb="5">
      <t>ド</t>
    </rPh>
    <phoneticPr fontId="2"/>
  </si>
  <si>
    <t>令和元年度</t>
    <phoneticPr fontId="2"/>
  </si>
  <si>
    <t>令和２年度</t>
    <phoneticPr fontId="2"/>
  </si>
  <si>
    <t>令和５年度</t>
    <rPh sb="0" eb="2">
      <t>レイワ</t>
    </rPh>
    <rPh sb="3" eb="5">
      <t>ネンド</t>
    </rPh>
    <rPh sb="4" eb="5">
      <t>ガンネン</t>
    </rPh>
    <phoneticPr fontId="2"/>
  </si>
  <si>
    <t>※令和５年度のみ再算定額を記載</t>
    <rPh sb="1" eb="3">
      <t>レイワ</t>
    </rPh>
    <rPh sb="4" eb="6">
      <t>ネンド</t>
    </rPh>
    <rPh sb="8" eb="11">
      <t>サイサンテイ</t>
    </rPh>
    <rPh sb="11" eb="12">
      <t>ガク</t>
    </rPh>
    <rPh sb="13" eb="15">
      <t>キサイ</t>
    </rPh>
    <phoneticPr fontId="2"/>
  </si>
  <si>
    <t>（8）  都区財政調整区別算定結果（令和６年度当初算定額）</t>
    <rPh sb="5" eb="6">
      <t>ト</t>
    </rPh>
    <rPh sb="6" eb="7">
      <t>ク</t>
    </rPh>
    <rPh sb="7" eb="9">
      <t>ザイセイ</t>
    </rPh>
    <rPh sb="9" eb="11">
      <t>チョウセイ</t>
    </rPh>
    <rPh sb="11" eb="13">
      <t>クベツ</t>
    </rPh>
    <rPh sb="13" eb="15">
      <t>サンテイ</t>
    </rPh>
    <rPh sb="15" eb="17">
      <t>ケッカ</t>
    </rPh>
    <rPh sb="18" eb="20">
      <t>レイワ</t>
    </rPh>
    <rPh sb="21" eb="23">
      <t>ネンド</t>
    </rPh>
    <rPh sb="22" eb="23">
      <t>ド</t>
    </rPh>
    <rPh sb="23" eb="25">
      <t>トウショ</t>
    </rPh>
    <rPh sb="25" eb="27">
      <t>サンテイ</t>
    </rPh>
    <rPh sb="27" eb="28">
      <t>ガク</t>
    </rPh>
    <phoneticPr fontId="2"/>
  </si>
  <si>
    <r>
      <t xml:space="preserve">　　 </t>
    </r>
    <r>
      <rPr>
        <strike/>
        <sz val="11"/>
        <color indexed="10"/>
        <rFont val="ＭＳ Ｐゴシック"/>
        <family val="3"/>
        <charset val="128"/>
      </rPr>
      <t/>
    </r>
    <phoneticPr fontId="2"/>
  </si>
  <si>
    <t>（注)１　道路は含まない。</t>
    <phoneticPr fontId="2"/>
  </si>
  <si>
    <t>（注）　令和5年度の国税については未発表。</t>
    <rPh sb="1" eb="2">
      <t>チュウ</t>
    </rPh>
    <rPh sb="4" eb="6">
      <t>レイワ</t>
    </rPh>
    <rPh sb="7" eb="9">
      <t>ネンド</t>
    </rPh>
    <rPh sb="8" eb="9">
      <t>ド</t>
    </rPh>
    <rPh sb="9" eb="11">
      <t>ヘイネンド</t>
    </rPh>
    <rPh sb="10" eb="12">
      <t>コクゼイ</t>
    </rPh>
    <rPh sb="17" eb="20">
      <t>ミハッピョウ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</si>
</sst>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6">
    <numFmt numFmtId="176" formatCode="0_);\(0\)"/>
    <numFmt numFmtId="177" formatCode="#,##0_);\(#,##0\)"/>
    <numFmt numFmtId="178" formatCode="#,##0;&quot;△ &quot;#,##0"/>
    <numFmt numFmtId="181" formatCode="#,##0.0;[Red]\-#,##0.0"/>
    <numFmt numFmtId="184" formatCode="0.0"/>
    <numFmt numFmtId="185" formatCode="#,##0_ "/>
    <numFmt numFmtId="186" formatCode="#,##0.00_ "/>
    <numFmt numFmtId="187" formatCode="#,##0.0_ "/>
    <numFmt numFmtId="193" formatCode="0_ "/>
    <numFmt numFmtId="203" formatCode="0.0_);[Red]\(0.0\)"/>
    <numFmt numFmtId="204" formatCode="0.0_);\(0.0\)"/>
    <numFmt numFmtId="206" formatCode="0_);[Red]\(0\)"/>
    <numFmt numFmtId="207" formatCode="#,##0_);[Red]\(#,##0\)"/>
    <numFmt numFmtId="208" formatCode="#,##0.0_);[Red]\(#,##0.0\)"/>
    <numFmt numFmtId="209" formatCode="0.0;&quot;△ &quot;0.0"/>
    <numFmt numFmtId="210" formatCode="0;&quot;△ &quot;0"/>
    <numFmt numFmtId="214" formatCode="#,##0.00_);[Red]\(#,##0.00\)"/>
    <numFmt numFmtId="216" formatCode="#,##0.0_);\(#,##0.0\)"/>
    <numFmt numFmtId="217" formatCode="#,##0.00_);\(#,##0.00\)"/>
    <numFmt numFmtId="220" formatCode="#,##0;[Red]#,##0"/>
    <numFmt numFmtId="221" formatCode="#,##0.0;[Red]#,##0.0"/>
    <numFmt numFmtId="222" formatCode="\(#,##0\)"/>
    <numFmt numFmtId="223" formatCode="#,##0.0_ ;[Red]\-#,##0.0\ "/>
    <numFmt numFmtId="225" formatCode="#,##0;&quot;△&quot;#,##0"/>
    <numFmt numFmtId="231" formatCode="&quot;－&quot;@&quot;－&quot;"/>
    <numFmt numFmtId="238" formatCode="#,##0_ ;[Red]\-#,##0\ "/>
  </numFmts>
  <fonts count="31" x14ac:knownFonts="1">
    <font>
      <sz val="11"/>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0"/>
      <name val="ＭＳ Ｐゴシック"/>
      <family val="3"/>
      <charset val="128"/>
    </font>
    <font>
      <sz val="14"/>
      <color indexed="8"/>
      <name val="ＭＳ Ｐゴシック"/>
      <family val="3"/>
      <charset val="128"/>
    </font>
    <font>
      <sz val="11"/>
      <color indexed="10"/>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u/>
      <sz val="10"/>
      <name val="ＭＳ Ｐゴシック"/>
      <family val="3"/>
      <charset val="128"/>
    </font>
    <font>
      <sz val="10.5"/>
      <name val="ＭＳ Ｐゴシック"/>
      <family val="3"/>
      <charset val="128"/>
    </font>
    <font>
      <sz val="6"/>
      <name val="ＭＳ Ｐゴシック"/>
      <family val="3"/>
      <charset val="128"/>
    </font>
    <font>
      <sz val="9"/>
      <name val="ＭＳ Ｐゴシック"/>
      <family val="3"/>
      <charset val="128"/>
    </font>
    <font>
      <sz val="8"/>
      <name val="ＭＳ Ｐゴシック"/>
      <family val="3"/>
      <charset val="128"/>
    </font>
    <font>
      <strike/>
      <sz val="11"/>
      <color indexed="10"/>
      <name val="ＭＳ Ｐゴシック"/>
      <family val="3"/>
      <charset val="128"/>
    </font>
    <font>
      <b/>
      <sz val="11"/>
      <name val="ＭＳ Ｐゴシック"/>
      <family val="3"/>
      <charset val="128"/>
    </font>
    <font>
      <sz val="10.95"/>
      <name val="ＭＳ Ｐゴシック"/>
      <family val="3"/>
      <charset val="128"/>
    </font>
  </fonts>
  <fills count="48">
    <fill>
      <patternFill patternType="none"/>
    </fill>
    <fill>
      <patternFill patternType="gray125"/>
    </fill>
    <fill>
      <patternFill patternType="solid">
        <fgColor indexed="31"/>
        <bgColor indexed="64"/>
      </patternFill>
    </fill>
    <fill>
      <patternFill patternType="solid">
        <fgColor indexed="31"/>
      </patternFill>
    </fill>
    <fill>
      <patternFill patternType="solid">
        <fgColor indexed="45"/>
        <bgColor indexed="64"/>
      </patternFill>
    </fill>
    <fill>
      <patternFill patternType="solid">
        <fgColor indexed="45"/>
      </patternFill>
    </fill>
    <fill>
      <patternFill patternType="solid">
        <fgColor indexed="42"/>
        <bgColor indexed="64"/>
      </patternFill>
    </fill>
    <fill>
      <patternFill patternType="solid">
        <fgColor indexed="42"/>
      </patternFill>
    </fill>
    <fill>
      <patternFill patternType="solid">
        <fgColor indexed="46"/>
        <bgColor indexed="64"/>
      </patternFill>
    </fill>
    <fill>
      <patternFill patternType="solid">
        <fgColor indexed="46"/>
      </patternFill>
    </fill>
    <fill>
      <patternFill patternType="solid">
        <fgColor indexed="27"/>
        <bgColor indexed="64"/>
      </patternFill>
    </fill>
    <fill>
      <patternFill patternType="solid">
        <fgColor indexed="27"/>
      </patternFill>
    </fill>
    <fill>
      <patternFill patternType="solid">
        <fgColor indexed="47"/>
        <bgColor indexed="64"/>
      </patternFill>
    </fill>
    <fill>
      <patternFill patternType="solid">
        <fgColor indexed="47"/>
      </patternFill>
    </fill>
    <fill>
      <patternFill patternType="solid">
        <fgColor indexed="44"/>
        <bgColor indexed="64"/>
      </patternFill>
    </fill>
    <fill>
      <patternFill patternType="solid">
        <fgColor indexed="44"/>
      </patternFill>
    </fill>
    <fill>
      <patternFill patternType="solid">
        <fgColor indexed="29"/>
        <bgColor indexed="64"/>
      </patternFill>
    </fill>
    <fill>
      <patternFill patternType="solid">
        <fgColor indexed="29"/>
      </patternFill>
    </fill>
    <fill>
      <patternFill patternType="solid">
        <fgColor indexed="11"/>
        <bgColor indexed="64"/>
      </patternFill>
    </fill>
    <fill>
      <patternFill patternType="solid">
        <fgColor indexed="11"/>
      </patternFill>
    </fill>
    <fill>
      <patternFill patternType="solid">
        <fgColor indexed="51"/>
        <bgColor indexed="64"/>
      </patternFill>
    </fill>
    <fill>
      <patternFill patternType="solid">
        <fgColor indexed="51"/>
      </patternFill>
    </fill>
    <fill>
      <patternFill patternType="solid">
        <fgColor indexed="30"/>
        <bgColor indexed="64"/>
      </patternFill>
    </fill>
    <fill>
      <patternFill patternType="solid">
        <fgColor indexed="30"/>
      </patternFill>
    </fill>
    <fill>
      <patternFill patternType="solid">
        <fgColor indexed="36"/>
        <bgColor indexed="64"/>
      </patternFill>
    </fill>
    <fill>
      <patternFill patternType="solid">
        <fgColor indexed="36"/>
      </patternFill>
    </fill>
    <fill>
      <patternFill patternType="solid">
        <fgColor indexed="49"/>
        <bgColor indexed="64"/>
      </patternFill>
    </fill>
    <fill>
      <patternFill patternType="solid">
        <fgColor indexed="49"/>
      </patternFill>
    </fill>
    <fill>
      <patternFill patternType="solid">
        <fgColor indexed="52"/>
        <bgColor indexed="64"/>
      </patternFill>
    </fill>
    <fill>
      <patternFill patternType="solid">
        <fgColor indexed="52"/>
      </patternFill>
    </fill>
    <fill>
      <patternFill patternType="solid">
        <fgColor indexed="62"/>
        <bgColor indexed="64"/>
      </patternFill>
    </fill>
    <fill>
      <patternFill patternType="solid">
        <fgColor indexed="62"/>
      </patternFill>
    </fill>
    <fill>
      <patternFill patternType="solid">
        <fgColor indexed="10"/>
        <bgColor indexed="64"/>
      </patternFill>
    </fill>
    <fill>
      <patternFill patternType="solid">
        <fgColor indexed="10"/>
      </patternFill>
    </fill>
    <fill>
      <patternFill patternType="solid">
        <fgColor indexed="57"/>
        <bgColor indexed="64"/>
      </patternFill>
    </fill>
    <fill>
      <patternFill patternType="solid">
        <fgColor indexed="57"/>
      </patternFill>
    </fill>
    <fill>
      <patternFill patternType="solid">
        <fgColor indexed="53"/>
        <bgColor indexed="64"/>
      </patternFill>
    </fill>
    <fill>
      <patternFill patternType="solid">
        <fgColor indexed="53"/>
      </patternFill>
    </fill>
    <fill>
      <patternFill patternType="solid">
        <fgColor indexed="55"/>
        <bgColor indexed="64"/>
      </patternFill>
    </fill>
    <fill>
      <patternFill patternType="solid">
        <fgColor indexed="55"/>
      </patternFill>
    </fill>
    <fill>
      <patternFill patternType="solid">
        <fgColor indexed="43"/>
        <bgColor indexed="64"/>
      </patternFill>
    </fill>
    <fill>
      <patternFill patternType="solid">
        <fgColor indexed="43"/>
      </patternFill>
    </fill>
    <fill>
      <patternFill patternType="solid">
        <fgColor indexed="26"/>
        <bgColor indexed="64"/>
      </patternFill>
    </fill>
    <fill>
      <patternFill patternType="solid">
        <fgColor indexed="26"/>
      </patternFill>
    </fill>
    <fill>
      <patternFill patternType="solid">
        <fgColor indexed="22"/>
        <bgColor indexed="64"/>
      </patternFill>
    </fill>
    <fill>
      <patternFill patternType="solid">
        <fgColor indexed="22"/>
      </patternFill>
    </fill>
    <fill>
      <patternFill patternType="solid">
        <fgColor indexed="9"/>
        <bgColor indexed="64"/>
      </patternFill>
    </fill>
    <fill>
      <patternFill patternType="solid">
        <fgColor theme="0"/>
        <bgColor indexed="64"/>
      </patternFill>
    </fill>
  </fills>
  <borders count="17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double">
        <color indexed="64"/>
      </right>
      <top/>
      <bottom style="thin">
        <color indexed="64"/>
      </bottom>
      <diagonal/>
    </border>
    <border>
      <left style="thin">
        <color indexed="64"/>
      </left>
      <right/>
      <top style="thin">
        <color indexed="64"/>
      </top>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top/>
      <bottom style="medium">
        <color indexed="64"/>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double">
        <color indexed="64"/>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top style="thin">
        <color indexed="64"/>
      </top>
      <bottom style="double">
        <color indexed="64"/>
      </bottom>
      <diagonal/>
    </border>
    <border>
      <left style="thin">
        <color indexed="64"/>
      </left>
      <right style="thin">
        <color indexed="64"/>
      </right>
      <top style="double">
        <color indexed="64"/>
      </top>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style="thin">
        <color indexed="64"/>
      </right>
      <top style="medium">
        <color indexed="64"/>
      </top>
      <bottom/>
      <diagonal/>
    </border>
    <border>
      <left style="thin">
        <color indexed="64"/>
      </left>
      <right/>
      <top style="double">
        <color indexed="64"/>
      </top>
      <bottom/>
      <diagonal/>
    </border>
    <border>
      <left style="medium">
        <color indexed="64"/>
      </left>
      <right/>
      <top style="thin">
        <color indexed="64"/>
      </top>
      <bottom/>
      <diagonal/>
    </border>
    <border>
      <left/>
      <right style="double">
        <color indexed="64"/>
      </right>
      <top style="thin">
        <color indexed="64"/>
      </top>
      <bottom/>
      <diagonal/>
    </border>
    <border>
      <left/>
      <right style="thin">
        <color indexed="64"/>
      </right>
      <top style="thin">
        <color indexed="64"/>
      </top>
      <bottom style="double">
        <color indexed="64"/>
      </bottom>
      <diagonal/>
    </border>
    <border>
      <left style="thin">
        <color indexed="64"/>
      </left>
      <right style="medium">
        <color indexed="64"/>
      </right>
      <top style="thin">
        <color indexed="64"/>
      </top>
      <bottom/>
      <diagonal/>
    </border>
    <border>
      <left style="thin">
        <color indexed="64"/>
      </left>
      <right style="medium">
        <color indexed="64"/>
      </right>
      <top style="double">
        <color indexed="64"/>
      </top>
      <bottom style="medium">
        <color indexed="64"/>
      </bottom>
      <diagonal/>
    </border>
    <border>
      <left style="thin">
        <color indexed="64"/>
      </left>
      <right style="medium">
        <color indexed="64"/>
      </right>
      <top/>
      <bottom style="double">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medium">
        <color indexed="64"/>
      </right>
      <top/>
      <bottom style="medium">
        <color indexed="64"/>
      </bottom>
      <diagonal/>
    </border>
    <border>
      <left/>
      <right/>
      <top style="medium">
        <color indexed="64"/>
      </top>
      <bottom style="double">
        <color indexed="64"/>
      </bottom>
      <diagonal/>
    </border>
    <border>
      <left style="thin">
        <color indexed="64"/>
      </left>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diagonal/>
    </border>
    <border>
      <left style="thin">
        <color indexed="64"/>
      </left>
      <right/>
      <top style="double">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top style="double">
        <color indexed="64"/>
      </top>
      <bottom style="medium">
        <color indexed="64"/>
      </bottom>
      <diagonal/>
    </border>
    <border>
      <left/>
      <right/>
      <top style="thin">
        <color indexed="64"/>
      </top>
      <bottom style="thin">
        <color indexed="64"/>
      </bottom>
      <diagonal/>
    </border>
    <border>
      <left style="thin">
        <color indexed="64"/>
      </left>
      <right style="medium">
        <color indexed="64"/>
      </right>
      <top style="medium">
        <color indexed="64"/>
      </top>
      <bottom/>
      <diagonal/>
    </border>
    <border>
      <left style="double">
        <color indexed="64"/>
      </left>
      <right style="thin">
        <color indexed="64"/>
      </right>
      <top/>
      <bottom style="double">
        <color indexed="64"/>
      </bottom>
      <diagonal/>
    </border>
    <border>
      <left style="medium">
        <color indexed="64"/>
      </left>
      <right style="double">
        <color indexed="64"/>
      </right>
      <top style="double">
        <color indexed="64"/>
      </top>
      <bottom style="thin">
        <color indexed="64"/>
      </bottom>
      <diagonal/>
    </border>
    <border>
      <left style="medium">
        <color indexed="64"/>
      </left>
      <right style="double">
        <color indexed="64"/>
      </right>
      <top style="thin">
        <color indexed="64"/>
      </top>
      <bottom style="thin">
        <color indexed="64"/>
      </bottom>
      <diagonal/>
    </border>
    <border>
      <left style="medium">
        <color indexed="64"/>
      </left>
      <right style="double">
        <color indexed="64"/>
      </right>
      <top style="thin">
        <color indexed="64"/>
      </top>
      <bottom style="double">
        <color indexed="64"/>
      </bottom>
      <diagonal/>
    </border>
    <border>
      <left style="medium">
        <color indexed="64"/>
      </left>
      <right style="double">
        <color indexed="64"/>
      </right>
      <top style="double">
        <color indexed="64"/>
      </top>
      <bottom style="medium">
        <color indexed="64"/>
      </bottom>
      <diagonal/>
    </border>
    <border>
      <left/>
      <right/>
      <top style="medium">
        <color indexed="64"/>
      </top>
      <bottom/>
      <diagonal/>
    </border>
    <border>
      <left style="medium">
        <color indexed="64"/>
      </left>
      <right style="double">
        <color indexed="64"/>
      </right>
      <top/>
      <bottom/>
      <diagonal/>
    </border>
    <border>
      <left style="medium">
        <color indexed="64"/>
      </left>
      <right style="double">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style="medium">
        <color indexed="64"/>
      </bottom>
      <diagonal/>
    </border>
    <border>
      <left/>
      <right style="double">
        <color indexed="64"/>
      </right>
      <top style="double">
        <color indexed="64"/>
      </top>
      <bottom style="thin">
        <color indexed="64"/>
      </bottom>
      <diagonal/>
    </border>
    <border>
      <left style="thin">
        <color indexed="64"/>
      </left>
      <right style="double">
        <color indexed="64"/>
      </right>
      <top style="double">
        <color indexed="64"/>
      </top>
      <bottom style="medium">
        <color indexed="64"/>
      </bottom>
      <diagonal/>
    </border>
    <border>
      <left style="thin">
        <color indexed="64"/>
      </left>
      <right style="double">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thin">
        <color indexed="64"/>
      </left>
      <right style="double">
        <color indexed="64"/>
      </right>
      <top style="medium">
        <color indexed="64"/>
      </top>
      <bottom style="thin">
        <color indexed="64"/>
      </bottom>
      <diagonal/>
    </border>
    <border>
      <left style="thin">
        <color indexed="64"/>
      </left>
      <right style="double">
        <color indexed="64"/>
      </right>
      <top style="thin">
        <color indexed="64"/>
      </top>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thin">
        <color indexed="64"/>
      </left>
      <right style="double">
        <color indexed="64"/>
      </right>
      <top/>
      <bottom style="medium">
        <color indexed="64"/>
      </bottom>
      <diagonal/>
    </border>
    <border>
      <left style="medium">
        <color indexed="64"/>
      </left>
      <right style="thin">
        <color indexed="64"/>
      </right>
      <top style="double">
        <color indexed="64"/>
      </top>
      <bottom style="thin">
        <color indexed="64"/>
      </bottom>
      <diagonal/>
    </border>
    <border>
      <left style="medium">
        <color indexed="64"/>
      </left>
      <right style="thin">
        <color indexed="64"/>
      </right>
      <top style="double">
        <color indexed="64"/>
      </top>
      <bottom style="medium">
        <color indexed="64"/>
      </bottom>
      <diagonal/>
    </border>
    <border>
      <left style="medium">
        <color indexed="64"/>
      </left>
      <right style="thin">
        <color indexed="64"/>
      </right>
      <top style="medium">
        <color indexed="64"/>
      </top>
      <bottom style="thin">
        <color indexed="64"/>
      </bottom>
      <diagonal/>
    </border>
    <border>
      <left style="double">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right style="thin">
        <color indexed="64"/>
      </right>
      <top style="medium">
        <color indexed="64"/>
      </top>
      <bottom style="thin">
        <color indexed="64"/>
      </bottom>
      <diagonal/>
    </border>
    <border>
      <left style="thin">
        <color indexed="64"/>
      </left>
      <right style="double">
        <color indexed="64"/>
      </right>
      <top/>
      <bottom/>
      <diagonal/>
    </border>
    <border>
      <left style="medium">
        <color indexed="64"/>
      </left>
      <right style="double">
        <color indexed="64"/>
      </right>
      <top style="thin">
        <color indexed="64"/>
      </top>
      <bottom/>
      <diagonal/>
    </border>
    <border>
      <left/>
      <right/>
      <top style="double">
        <color indexed="64"/>
      </top>
      <bottom style="thin">
        <color indexed="64"/>
      </bottom>
      <diagonal/>
    </border>
    <border>
      <left/>
      <right/>
      <top style="thin">
        <color indexed="64"/>
      </top>
      <bottom style="medium">
        <color indexed="64"/>
      </bottom>
      <diagonal/>
    </border>
    <border diagonalUp="1">
      <left style="thin">
        <color indexed="64"/>
      </left>
      <right style="thin">
        <color indexed="64"/>
      </right>
      <top style="double">
        <color indexed="64"/>
      </top>
      <bottom style="thin">
        <color indexed="64"/>
      </bottom>
      <diagonal style="thin">
        <color indexed="64"/>
      </diagonal>
    </border>
    <border diagonalUp="1">
      <left style="thin">
        <color indexed="64"/>
      </left>
      <right style="medium">
        <color indexed="64"/>
      </right>
      <top style="double">
        <color indexed="64"/>
      </top>
      <bottom style="thin">
        <color indexed="64"/>
      </bottom>
      <diagonal style="thin">
        <color indexed="64"/>
      </diagonal>
    </border>
    <border>
      <left style="thin">
        <color indexed="64"/>
      </left>
      <right style="medium">
        <color indexed="64"/>
      </right>
      <top style="double">
        <color indexed="64"/>
      </top>
      <bottom/>
      <diagonal/>
    </border>
    <border>
      <left style="thin">
        <color indexed="64"/>
      </left>
      <right style="medium">
        <color indexed="64"/>
      </right>
      <top/>
      <bottom/>
      <diagonal/>
    </border>
    <border>
      <left/>
      <right style="thin">
        <color indexed="64"/>
      </right>
      <top style="medium">
        <color indexed="64"/>
      </top>
      <bottom style="double">
        <color indexed="64"/>
      </bottom>
      <diagonal/>
    </border>
    <border>
      <left/>
      <right style="medium">
        <color indexed="64"/>
      </right>
      <top style="medium">
        <color indexed="64"/>
      </top>
      <bottom style="double">
        <color indexed="64"/>
      </bottom>
      <diagonal/>
    </border>
    <border>
      <left style="thin">
        <color indexed="64"/>
      </left>
      <right/>
      <top style="double">
        <color indexed="64"/>
      </top>
      <bottom style="double">
        <color indexed="64"/>
      </bottom>
      <diagonal/>
    </border>
    <border>
      <left/>
      <right style="medium">
        <color indexed="64"/>
      </right>
      <top style="thin">
        <color indexed="64"/>
      </top>
      <bottom/>
      <diagonal/>
    </border>
    <border>
      <left style="thin">
        <color indexed="64"/>
      </left>
      <right style="double">
        <color indexed="64"/>
      </right>
      <top style="double">
        <color indexed="64"/>
      </top>
      <bottom style="thin">
        <color indexed="64"/>
      </bottom>
      <diagonal/>
    </border>
    <border>
      <left/>
      <right style="medium">
        <color indexed="64"/>
      </right>
      <top style="double">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right/>
      <top style="thin">
        <color indexed="64"/>
      </top>
      <bottom/>
      <diagonal/>
    </border>
    <border>
      <left/>
      <right style="medium">
        <color indexed="64"/>
      </right>
      <top style="double">
        <color indexed="64"/>
      </top>
      <bottom style="medium">
        <color indexed="64"/>
      </bottom>
      <diagonal/>
    </border>
    <border>
      <left/>
      <right style="medium">
        <color indexed="64"/>
      </right>
      <top style="double">
        <color indexed="64"/>
      </top>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double">
        <color indexed="64"/>
      </right>
      <top style="thin">
        <color indexed="64"/>
      </top>
      <bottom style="double">
        <color indexed="64"/>
      </bottom>
      <diagonal/>
    </border>
    <border>
      <left style="double">
        <color indexed="64"/>
      </left>
      <right style="thin">
        <color indexed="64"/>
      </right>
      <top/>
      <bottom style="medium">
        <color indexed="64"/>
      </bottom>
      <diagonal/>
    </border>
    <border>
      <left style="medium">
        <color indexed="64"/>
      </left>
      <right style="double">
        <color indexed="64"/>
      </right>
      <top style="medium">
        <color indexed="64"/>
      </top>
      <bottom/>
      <diagonal/>
    </border>
    <border>
      <left style="medium">
        <color indexed="64"/>
      </left>
      <right style="double">
        <color indexed="64"/>
      </right>
      <top/>
      <bottom style="double">
        <color indexed="8"/>
      </bottom>
      <diagonal/>
    </border>
    <border>
      <left style="double">
        <color indexed="64"/>
      </left>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double">
        <color indexed="64"/>
      </top>
      <bottom/>
      <diagonal/>
    </border>
    <border>
      <left style="medium">
        <color indexed="64"/>
      </left>
      <right style="thin">
        <color indexed="64"/>
      </right>
      <top/>
      <bottom style="medium">
        <color indexed="64"/>
      </bottom>
      <diagonal/>
    </border>
    <border>
      <left/>
      <right style="double">
        <color indexed="64"/>
      </right>
      <top style="double">
        <color indexed="64"/>
      </top>
      <bottom style="medium">
        <color indexed="64"/>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diagonal/>
    </border>
    <border>
      <left/>
      <right style="double">
        <color indexed="64"/>
      </right>
      <top/>
      <bottom/>
      <diagonal/>
    </border>
    <border>
      <left style="medium">
        <color indexed="64"/>
      </left>
      <right/>
      <top/>
      <bottom style="double">
        <color indexed="64"/>
      </bottom>
      <diagonal/>
    </border>
    <border>
      <left/>
      <right style="double">
        <color indexed="64"/>
      </right>
      <top/>
      <bottom style="double">
        <color indexed="64"/>
      </bottom>
      <diagonal/>
    </border>
    <border>
      <left style="medium">
        <color indexed="64"/>
      </left>
      <right/>
      <top style="double">
        <color indexed="64"/>
      </top>
      <bottom style="medium">
        <color indexed="64"/>
      </bottom>
      <diagonal/>
    </border>
    <border>
      <left style="medium">
        <color indexed="64"/>
      </left>
      <right/>
      <top style="medium">
        <color indexed="64"/>
      </top>
      <bottom style="double">
        <color indexed="64"/>
      </bottom>
      <diagonal/>
    </border>
    <border>
      <left/>
      <right style="double">
        <color indexed="64"/>
      </right>
      <top style="medium">
        <color indexed="64"/>
      </top>
      <bottom style="double">
        <color indexed="64"/>
      </bottom>
      <diagonal/>
    </border>
    <border>
      <left style="medium">
        <color indexed="64"/>
      </left>
      <right/>
      <top style="medium">
        <color indexed="64"/>
      </top>
      <bottom style="medium">
        <color indexed="64"/>
      </bottom>
      <diagonal/>
    </border>
    <border>
      <left/>
      <right style="double">
        <color indexed="64"/>
      </right>
      <top style="medium">
        <color indexed="64"/>
      </top>
      <bottom style="medium">
        <color indexed="64"/>
      </bottom>
      <diagonal/>
    </border>
    <border>
      <left/>
      <right/>
      <top/>
      <bottom style="double">
        <color indexed="64"/>
      </bottom>
      <diagonal/>
    </border>
    <border>
      <left style="medium">
        <color indexed="64"/>
      </left>
      <right style="thin">
        <color indexed="64"/>
      </right>
      <top/>
      <bottom style="double">
        <color indexed="64"/>
      </bottom>
      <diagonal/>
    </border>
    <border>
      <left/>
      <right style="double">
        <color indexed="64"/>
      </right>
      <top style="double">
        <color indexed="64"/>
      </top>
      <bottom/>
      <diagonal/>
    </border>
    <border>
      <left style="medium">
        <color indexed="64"/>
      </left>
      <right style="double">
        <color indexed="64"/>
      </right>
      <top/>
      <bottom style="double">
        <color indexed="64"/>
      </bottom>
      <diagonal/>
    </border>
    <border>
      <left/>
      <right style="double">
        <color indexed="64"/>
      </right>
      <top style="double">
        <color indexed="64"/>
      </top>
      <bottom style="double">
        <color indexed="64"/>
      </bottom>
      <diagonal/>
    </border>
    <border>
      <left style="thin">
        <color indexed="64"/>
      </left>
      <right/>
      <top/>
      <bottom style="double">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medium">
        <color indexed="64"/>
      </left>
      <right/>
      <top style="thin">
        <color indexed="64"/>
      </top>
      <bottom style="double">
        <color indexed="64"/>
      </bottom>
      <diagonal/>
    </border>
    <border>
      <left style="thin">
        <color indexed="64"/>
      </left>
      <right style="double">
        <color indexed="64"/>
      </right>
      <top style="double">
        <color indexed="64"/>
      </top>
      <bottom/>
      <diagonal/>
    </border>
    <border>
      <left style="medium">
        <color indexed="64"/>
      </left>
      <right style="thin">
        <color indexed="64"/>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style="thin">
        <color indexed="64"/>
      </left>
      <right style="thin">
        <color theme="1"/>
      </right>
      <top style="thin">
        <color indexed="64"/>
      </top>
      <bottom style="double">
        <color indexed="64"/>
      </bottom>
      <diagonal/>
    </border>
    <border>
      <left style="thin">
        <color indexed="64"/>
      </left>
      <right style="thin">
        <color theme="1"/>
      </right>
      <top style="thin">
        <color indexed="64"/>
      </top>
      <bottom style="thin">
        <color indexed="64"/>
      </bottom>
      <diagonal/>
    </border>
    <border>
      <left style="thin">
        <color indexed="64"/>
      </left>
      <right style="thin">
        <color theme="1"/>
      </right>
      <top style="double">
        <color indexed="64"/>
      </top>
      <bottom style="thin">
        <color indexed="64"/>
      </bottom>
      <diagonal/>
    </border>
    <border>
      <left style="thin">
        <color indexed="64"/>
      </left>
      <right style="thin">
        <color theme="1"/>
      </right>
      <top style="thin">
        <color indexed="64"/>
      </top>
      <bottom/>
      <diagonal/>
    </border>
    <border>
      <left style="thin">
        <color indexed="64"/>
      </left>
      <right style="thin">
        <color theme="1"/>
      </right>
      <top/>
      <bottom/>
      <diagonal/>
    </border>
    <border>
      <left style="thin">
        <color indexed="64"/>
      </left>
      <right style="thin">
        <color theme="1"/>
      </right>
      <top style="double">
        <color indexed="64"/>
      </top>
      <bottom style="medium">
        <color indexed="64"/>
      </bottom>
      <diagonal/>
    </border>
    <border>
      <left/>
      <right style="thin">
        <color theme="1"/>
      </right>
      <top style="medium">
        <color indexed="64"/>
      </top>
      <bottom style="thin">
        <color indexed="64"/>
      </bottom>
      <diagonal/>
    </border>
  </borders>
  <cellStyleXfs count="139">
    <xf numFmtId="0" fontId="0" fillId="0" borderId="0">
      <alignment vertical="center"/>
    </xf>
    <xf numFmtId="0" fontId="7" fillId="2"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8" fillId="32" borderId="0" applyNumberFormat="0" applyBorder="0" applyAlignment="0" applyProtection="0">
      <alignment vertical="center"/>
    </xf>
    <xf numFmtId="0" fontId="8" fillId="33" borderId="0" applyNumberFormat="0" applyBorder="0" applyAlignment="0" applyProtection="0">
      <alignment vertical="center"/>
    </xf>
    <xf numFmtId="0" fontId="8" fillId="34" borderId="0" applyNumberFormat="0" applyBorder="0" applyAlignment="0" applyProtection="0">
      <alignment vertical="center"/>
    </xf>
    <xf numFmtId="0" fontId="8" fillId="35"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 fillId="36" borderId="0" applyNumberFormat="0" applyBorder="0" applyAlignment="0" applyProtection="0">
      <alignment vertical="center"/>
    </xf>
    <xf numFmtId="0" fontId="8" fillId="37" borderId="0" applyNumberFormat="0" applyBorder="0" applyAlignment="0" applyProtection="0">
      <alignment vertical="center"/>
    </xf>
    <xf numFmtId="0" fontId="9" fillId="0" borderId="0" applyNumberFormat="0" applyFill="0" applyBorder="0" applyAlignment="0" applyProtection="0">
      <alignment vertical="center"/>
    </xf>
    <xf numFmtId="0" fontId="10" fillId="38" borderId="1" applyNumberFormat="0" applyAlignment="0" applyProtection="0">
      <alignment vertical="center"/>
    </xf>
    <xf numFmtId="0" fontId="10" fillId="39" borderId="1" applyNumberFormat="0" applyAlignment="0" applyProtection="0">
      <alignment vertical="center"/>
    </xf>
    <xf numFmtId="0" fontId="11" fillId="40" borderId="0" applyNumberFormat="0" applyBorder="0" applyAlignment="0" applyProtection="0">
      <alignment vertical="center"/>
    </xf>
    <xf numFmtId="0" fontId="11" fillId="41" borderId="0" applyNumberFormat="0" applyBorder="0" applyAlignment="0" applyProtection="0">
      <alignment vertical="center"/>
    </xf>
    <xf numFmtId="9" fontId="1" fillId="0" borderId="0" applyFont="0" applyFill="0" applyBorder="0" applyAlignment="0" applyProtection="0">
      <alignment vertical="center"/>
    </xf>
    <xf numFmtId="0" fontId="1" fillId="42" borderId="2" applyNumberFormat="0" applyFont="0" applyAlignment="0" applyProtection="0">
      <alignment vertical="center"/>
    </xf>
    <xf numFmtId="0" fontId="1" fillId="42" borderId="2" applyNumberFormat="0" applyFont="0" applyAlignment="0" applyProtection="0">
      <alignment vertical="center"/>
    </xf>
    <xf numFmtId="0" fontId="1" fillId="43" borderId="2" applyNumberFormat="0" applyFont="0" applyAlignment="0" applyProtection="0">
      <alignment vertical="center"/>
    </xf>
    <xf numFmtId="0" fontId="1" fillId="43" borderId="2" applyNumberFormat="0" applyFont="0" applyAlignment="0" applyProtection="0">
      <alignment vertical="center"/>
    </xf>
    <xf numFmtId="0" fontId="12" fillId="0" borderId="3" applyNumberFormat="0" applyFill="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4" fillId="44" borderId="4" applyNumberFormat="0" applyAlignment="0" applyProtection="0">
      <alignment vertical="center"/>
    </xf>
    <xf numFmtId="0" fontId="14" fillId="45" borderId="4" applyNumberFormat="0" applyAlignment="0" applyProtection="0">
      <alignment vertical="center"/>
    </xf>
    <xf numFmtId="0" fontId="6" fillId="0" borderId="0" applyNumberFormat="0" applyFill="0" applyBorder="0" applyAlignment="0" applyProtection="0">
      <alignment vertical="center"/>
    </xf>
    <xf numFmtId="38" fontId="1" fillId="0" borderId="0" applyFont="0" applyFill="0" applyBorder="0" applyAlignment="0" applyProtection="0">
      <alignment vertical="center"/>
    </xf>
    <xf numFmtId="38" fontId="29" fillId="0" borderId="0" applyFont="0" applyFill="0" applyBorder="0" applyAlignment="0" applyProtection="0"/>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44" borderId="9" applyNumberFormat="0" applyAlignment="0" applyProtection="0">
      <alignment vertical="center"/>
    </xf>
    <xf numFmtId="0" fontId="19" fillId="45" borderId="9" applyNumberFormat="0" applyAlignment="0" applyProtection="0">
      <alignment vertical="center"/>
    </xf>
    <xf numFmtId="0" fontId="20" fillId="0" borderId="0" applyNumberFormat="0" applyFill="0" applyBorder="0" applyAlignment="0" applyProtection="0">
      <alignment vertical="center"/>
    </xf>
    <xf numFmtId="0" fontId="21" fillId="12" borderId="4" applyNumberFormat="0" applyAlignment="0" applyProtection="0">
      <alignment vertical="center"/>
    </xf>
    <xf numFmtId="0" fontId="21" fillId="13" borderId="4" applyNumberFormat="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 fillId="6" borderId="0" applyNumberFormat="0" applyBorder="0" applyAlignment="0" applyProtection="0">
      <alignment vertical="center"/>
    </xf>
    <xf numFmtId="0" fontId="22" fillId="7" borderId="0" applyNumberFormat="0" applyBorder="0" applyAlignment="0" applyProtection="0">
      <alignment vertical="center"/>
    </xf>
  </cellStyleXfs>
  <cellXfs count="1430">
    <xf numFmtId="0" fontId="0" fillId="0" borderId="0" xfId="0" applyAlignment="1">
      <alignment vertical="center"/>
    </xf>
    <xf numFmtId="0" fontId="3" fillId="0" borderId="0" xfId="0" applyFont="1" applyAlignment="1">
      <alignment vertical="center"/>
    </xf>
    <xf numFmtId="0" fontId="3" fillId="0" borderId="0" xfId="107" applyFont="1">
      <alignment vertical="center"/>
    </xf>
    <xf numFmtId="0" fontId="4" fillId="0" borderId="10" xfId="107" applyFont="1" applyBorder="1" applyAlignment="1"/>
    <xf numFmtId="0" fontId="4" fillId="0" borderId="0" xfId="107" applyFont="1" applyAlignment="1"/>
    <xf numFmtId="231" fontId="3" fillId="0" borderId="0" xfId="85" applyNumberFormat="1" applyFont="1"/>
    <xf numFmtId="0" fontId="7" fillId="0" borderId="0" xfId="120" applyFont="1" applyFill="1" applyBorder="1"/>
    <xf numFmtId="0" fontId="7" fillId="0" borderId="11" xfId="121" applyFont="1" applyFill="1" applyBorder="1"/>
    <xf numFmtId="0" fontId="7" fillId="0" borderId="12" xfId="121" applyFont="1" applyFill="1" applyBorder="1" applyAlignment="1">
      <alignment horizontal="center"/>
    </xf>
    <xf numFmtId="0" fontId="7" fillId="0" borderId="0" xfId="118" applyFont="1" applyFill="1"/>
    <xf numFmtId="0" fontId="7" fillId="0" borderId="0" xfId="85" applyFont="1" applyFill="1"/>
    <xf numFmtId="0" fontId="7" fillId="0" borderId="0" xfId="119" applyFont="1" applyFill="1"/>
    <xf numFmtId="0" fontId="7" fillId="0" borderId="13" xfId="121" applyFont="1" applyFill="1" applyBorder="1"/>
    <xf numFmtId="0" fontId="7" fillId="0" borderId="14" xfId="121" applyFont="1" applyFill="1" applyBorder="1" applyAlignment="1">
      <alignment horizontal="center"/>
    </xf>
    <xf numFmtId="0" fontId="7" fillId="0" borderId="15" xfId="121" applyFont="1" applyFill="1" applyBorder="1" applyAlignment="1">
      <alignment horizontal="center"/>
    </xf>
    <xf numFmtId="176" fontId="7" fillId="0" borderId="13" xfId="121" applyNumberFormat="1" applyFont="1" applyFill="1" applyBorder="1"/>
    <xf numFmtId="208" fontId="7" fillId="0" borderId="13" xfId="121" applyNumberFormat="1" applyFont="1" applyFill="1" applyBorder="1"/>
    <xf numFmtId="208" fontId="7" fillId="0" borderId="12" xfId="121" applyNumberFormat="1" applyFont="1" applyFill="1" applyBorder="1" applyAlignment="1">
      <alignment horizontal="center"/>
    </xf>
    <xf numFmtId="231" fontId="3" fillId="0" borderId="0" xfId="85" applyNumberFormat="1" applyFont="1" applyFill="1"/>
    <xf numFmtId="0" fontId="3" fillId="0" borderId="0" xfId="107" applyFont="1" applyFill="1">
      <alignment vertical="center"/>
    </xf>
    <xf numFmtId="231" fontId="5" fillId="0" borderId="0" xfId="85" applyNumberFormat="1" applyFont="1" applyFill="1"/>
    <xf numFmtId="176" fontId="7" fillId="0" borderId="0" xfId="119" applyNumberFormat="1" applyFont="1" applyFill="1"/>
    <xf numFmtId="204" fontId="7" fillId="0" borderId="0" xfId="119" applyNumberFormat="1" applyFont="1" applyFill="1"/>
    <xf numFmtId="0" fontId="7" fillId="0" borderId="16" xfId="119" applyFont="1" applyFill="1" applyBorder="1"/>
    <xf numFmtId="0" fontId="7" fillId="0" borderId="16" xfId="119" applyFont="1" applyFill="1" applyBorder="1" applyAlignment="1">
      <alignment horizontal="center"/>
    </xf>
    <xf numFmtId="176" fontId="7" fillId="0" borderId="0" xfId="119" applyNumberFormat="1" applyFont="1" applyFill="1" applyAlignment="1">
      <alignment horizontal="right"/>
    </xf>
    <xf numFmtId="204" fontId="7" fillId="0" borderId="13" xfId="121" applyNumberFormat="1" applyFont="1" applyFill="1" applyBorder="1"/>
    <xf numFmtId="204" fontId="7" fillId="0" borderId="12" xfId="121" applyNumberFormat="1" applyFont="1" applyFill="1" applyBorder="1" applyAlignment="1">
      <alignment horizontal="center"/>
    </xf>
    <xf numFmtId="176" fontId="7" fillId="0" borderId="12" xfId="121" applyNumberFormat="1" applyFont="1" applyFill="1" applyBorder="1" applyAlignment="1">
      <alignment horizontal="center"/>
    </xf>
    <xf numFmtId="0" fontId="7" fillId="0" borderId="17" xfId="119" applyFont="1" applyFill="1" applyBorder="1"/>
    <xf numFmtId="0" fontId="7" fillId="0" borderId="18" xfId="119" applyFont="1" applyFill="1" applyBorder="1"/>
    <xf numFmtId="0" fontId="7" fillId="0" borderId="19" xfId="119" applyFont="1" applyFill="1" applyBorder="1"/>
    <xf numFmtId="0" fontId="7" fillId="0" borderId="20" xfId="119" applyFont="1" applyFill="1" applyBorder="1"/>
    <xf numFmtId="203" fontId="7" fillId="0" borderId="0" xfId="119" applyNumberFormat="1" applyFont="1" applyFill="1"/>
    <xf numFmtId="208" fontId="7" fillId="0" borderId="0" xfId="119" applyNumberFormat="1" applyFont="1" applyFill="1"/>
    <xf numFmtId="203" fontId="7" fillId="0" borderId="0" xfId="118" applyNumberFormat="1" applyFont="1" applyFill="1"/>
    <xf numFmtId="208" fontId="7" fillId="0" borderId="0" xfId="118" applyNumberFormat="1" applyFont="1" applyFill="1"/>
    <xf numFmtId="176" fontId="7" fillId="0" borderId="0" xfId="118" applyNumberFormat="1" applyFont="1" applyFill="1"/>
    <xf numFmtId="204" fontId="7" fillId="0" borderId="0" xfId="118" applyNumberFormat="1" applyFont="1" applyFill="1"/>
    <xf numFmtId="0" fontId="1" fillId="0" borderId="0" xfId="85" applyFont="1"/>
    <xf numFmtId="176" fontId="1" fillId="0" borderId="0" xfId="85" applyNumberFormat="1" applyFont="1"/>
    <xf numFmtId="176" fontId="1" fillId="0" borderId="0" xfId="85" applyNumberFormat="1" applyFont="1" applyFill="1"/>
    <xf numFmtId="0" fontId="1" fillId="0" borderId="0" xfId="85" applyFont="1" applyFill="1"/>
    <xf numFmtId="0" fontId="1" fillId="0" borderId="0" xfId="107" applyFont="1" applyAlignment="1"/>
    <xf numFmtId="176" fontId="1" fillId="0" borderId="0" xfId="107" applyNumberFormat="1" applyFont="1" applyFill="1" applyAlignment="1"/>
    <xf numFmtId="0" fontId="1" fillId="0" borderId="0" xfId="107" applyFont="1" applyFill="1" applyAlignment="1"/>
    <xf numFmtId="176" fontId="1" fillId="0" borderId="0" xfId="107" applyNumberFormat="1" applyFont="1" applyAlignment="1"/>
    <xf numFmtId="0" fontId="1" fillId="0" borderId="12" xfId="107" applyFont="1" applyBorder="1" applyAlignment="1"/>
    <xf numFmtId="206" fontId="1" fillId="0" borderId="12" xfId="107" applyNumberFormat="1" applyFont="1" applyFill="1" applyBorder="1" applyAlignment="1">
      <alignment horizontal="center"/>
    </xf>
    <xf numFmtId="0" fontId="1" fillId="0" borderId="12" xfId="107" applyFont="1" applyFill="1" applyBorder="1" applyAlignment="1"/>
    <xf numFmtId="206" fontId="1" fillId="0" borderId="21" xfId="107" applyNumberFormat="1" applyFont="1" applyFill="1" applyBorder="1" applyAlignment="1">
      <alignment horizontal="center"/>
    </xf>
    <xf numFmtId="0" fontId="1" fillId="0" borderId="22" xfId="107" applyFont="1" applyFill="1" applyBorder="1" applyAlignment="1"/>
    <xf numFmtId="206" fontId="1" fillId="0" borderId="23" xfId="107" applyNumberFormat="1" applyFont="1" applyFill="1" applyBorder="1" applyAlignment="1">
      <alignment horizontal="center"/>
    </xf>
    <xf numFmtId="38" fontId="1" fillId="0" borderId="24" xfId="107" applyNumberFormat="1" applyFont="1" applyFill="1" applyBorder="1" applyAlignment="1"/>
    <xf numFmtId="210" fontId="1" fillId="0" borderId="24" xfId="107" applyNumberFormat="1" applyFont="1" applyFill="1" applyBorder="1" applyAlignment="1"/>
    <xf numFmtId="38" fontId="1" fillId="0" borderId="25" xfId="107" applyNumberFormat="1" applyFont="1" applyFill="1" applyBorder="1" applyAlignment="1"/>
    <xf numFmtId="210" fontId="1" fillId="0" borderId="26" xfId="107" applyNumberFormat="1" applyFont="1" applyFill="1" applyBorder="1" applyAlignment="1"/>
    <xf numFmtId="210" fontId="1" fillId="0" borderId="27" xfId="107" applyNumberFormat="1" applyFont="1" applyFill="1" applyBorder="1" applyAlignment="1"/>
    <xf numFmtId="38" fontId="1" fillId="0" borderId="14" xfId="107" applyNumberFormat="1" applyFont="1" applyFill="1" applyBorder="1" applyAlignment="1"/>
    <xf numFmtId="38" fontId="1" fillId="0" borderId="28" xfId="107" applyNumberFormat="1" applyFont="1" applyFill="1" applyBorder="1" applyAlignment="1"/>
    <xf numFmtId="210" fontId="1" fillId="0" borderId="29" xfId="107" applyNumberFormat="1" applyFont="1" applyFill="1" applyBorder="1" applyAlignment="1"/>
    <xf numFmtId="210" fontId="1" fillId="0" borderId="30" xfId="107" applyNumberFormat="1" applyFont="1" applyFill="1" applyBorder="1" applyAlignment="1"/>
    <xf numFmtId="38" fontId="1" fillId="0" borderId="29" xfId="107" applyNumberFormat="1" applyFont="1" applyFill="1" applyBorder="1" applyAlignment="1"/>
    <xf numFmtId="38" fontId="1" fillId="0" borderId="31" xfId="107" applyNumberFormat="1" applyFont="1" applyFill="1" applyBorder="1" applyAlignment="1"/>
    <xf numFmtId="178" fontId="1" fillId="0" borderId="14" xfId="107" applyNumberFormat="1" applyFont="1" applyFill="1" applyBorder="1" applyAlignment="1"/>
    <xf numFmtId="178" fontId="1" fillId="0" borderId="28" xfId="107" applyNumberFormat="1" applyFont="1" applyFill="1" applyBorder="1" applyAlignment="1"/>
    <xf numFmtId="178" fontId="1" fillId="0" borderId="29" xfId="107" applyNumberFormat="1" applyFont="1" applyFill="1" applyBorder="1" applyAlignment="1"/>
    <xf numFmtId="178" fontId="1" fillId="0" borderId="31" xfId="107" applyNumberFormat="1" applyFont="1" applyFill="1" applyBorder="1" applyAlignment="1"/>
    <xf numFmtId="38" fontId="1" fillId="0" borderId="32" xfId="107" applyNumberFormat="1" applyFont="1" applyFill="1" applyBorder="1" applyAlignment="1"/>
    <xf numFmtId="210" fontId="1" fillId="0" borderId="32" xfId="107" applyNumberFormat="1" applyFont="1" applyFill="1" applyBorder="1" applyAlignment="1"/>
    <xf numFmtId="38" fontId="1" fillId="0" borderId="33" xfId="107" applyNumberFormat="1" applyFont="1" applyFill="1" applyBorder="1" applyAlignment="1"/>
    <xf numFmtId="210" fontId="1" fillId="0" borderId="34" xfId="107" applyNumberFormat="1" applyFont="1" applyFill="1" applyBorder="1" applyAlignment="1"/>
    <xf numFmtId="210" fontId="1" fillId="0" borderId="0" xfId="107" applyNumberFormat="1" applyFont="1" applyFill="1" applyBorder="1" applyAlignment="1"/>
    <xf numFmtId="0" fontId="1" fillId="0" borderId="35" xfId="107" applyFont="1" applyBorder="1" applyAlignment="1">
      <alignment horizontal="center"/>
    </xf>
    <xf numFmtId="38" fontId="1" fillId="0" borderId="36" xfId="107" applyNumberFormat="1" applyFont="1" applyBorder="1" applyAlignment="1">
      <alignment horizontal="center"/>
    </xf>
    <xf numFmtId="210" fontId="1" fillId="0" borderId="37" xfId="107" applyNumberFormat="1" applyFont="1" applyBorder="1" applyAlignment="1">
      <alignment horizontal="center"/>
    </xf>
    <xf numFmtId="210" fontId="1" fillId="0" borderId="37" xfId="107" applyNumberFormat="1" applyFont="1" applyFill="1" applyBorder="1" applyAlignment="1">
      <alignment horizontal="center"/>
    </xf>
    <xf numFmtId="38" fontId="1" fillId="0" borderId="36" xfId="107" applyNumberFormat="1" applyFont="1" applyFill="1" applyBorder="1" applyAlignment="1">
      <alignment horizontal="center"/>
    </xf>
    <xf numFmtId="210" fontId="1" fillId="0" borderId="38" xfId="107" applyNumberFormat="1" applyFont="1" applyFill="1" applyBorder="1" applyAlignment="1">
      <alignment horizontal="center"/>
    </xf>
    <xf numFmtId="38" fontId="1" fillId="0" borderId="39" xfId="107" applyNumberFormat="1" applyFont="1" applyFill="1" applyBorder="1" applyAlignment="1">
      <alignment horizontal="center"/>
    </xf>
    <xf numFmtId="210" fontId="1" fillId="0" borderId="40" xfId="107" applyNumberFormat="1" applyFont="1" applyFill="1" applyBorder="1" applyAlignment="1">
      <alignment horizontal="center"/>
    </xf>
    <xf numFmtId="40" fontId="1" fillId="0" borderId="41" xfId="107" applyNumberFormat="1" applyFont="1" applyFill="1" applyBorder="1" applyAlignment="1"/>
    <xf numFmtId="210" fontId="1" fillId="0" borderId="25" xfId="107" applyNumberFormat="1" applyFont="1" applyBorder="1" applyAlignment="1"/>
    <xf numFmtId="210" fontId="1" fillId="0" borderId="25" xfId="107" applyNumberFormat="1" applyFont="1" applyFill="1" applyBorder="1" applyAlignment="1"/>
    <xf numFmtId="210" fontId="1" fillId="0" borderId="42" xfId="107" applyNumberFormat="1" applyFont="1" applyFill="1" applyBorder="1" applyAlignment="1"/>
    <xf numFmtId="40" fontId="1" fillId="0" borderId="13" xfId="107" applyNumberFormat="1" applyFont="1" applyFill="1" applyBorder="1" applyAlignment="1"/>
    <xf numFmtId="181" fontId="1" fillId="0" borderId="31" xfId="107" applyNumberFormat="1" applyFont="1" applyFill="1" applyBorder="1" applyAlignment="1">
      <alignment horizontal="right"/>
    </xf>
    <xf numFmtId="210" fontId="1" fillId="0" borderId="25" xfId="107" applyNumberFormat="1" applyFont="1" applyBorder="1" applyAlignment="1">
      <alignment horizontal="right"/>
    </xf>
    <xf numFmtId="210" fontId="1" fillId="0" borderId="25" xfId="107" applyNumberFormat="1" applyFont="1" applyFill="1" applyBorder="1" applyAlignment="1">
      <alignment horizontal="right"/>
    </xf>
    <xf numFmtId="210" fontId="1" fillId="0" borderId="42" xfId="107" applyNumberFormat="1" applyFont="1" applyFill="1" applyBorder="1" applyAlignment="1">
      <alignment horizontal="right"/>
    </xf>
    <xf numFmtId="181" fontId="1" fillId="0" borderId="29" xfId="107" applyNumberFormat="1" applyFont="1" applyFill="1" applyBorder="1" applyAlignment="1">
      <alignment horizontal="right"/>
    </xf>
    <xf numFmtId="181" fontId="1" fillId="0" borderId="25" xfId="107" applyNumberFormat="1" applyFont="1" applyFill="1" applyBorder="1" applyAlignment="1">
      <alignment horizontal="right"/>
    </xf>
    <xf numFmtId="210" fontId="1" fillId="0" borderId="43" xfId="107" applyNumberFormat="1" applyFont="1" applyFill="1" applyBorder="1" applyAlignment="1"/>
    <xf numFmtId="181" fontId="1" fillId="0" borderId="24" xfId="107" applyNumberFormat="1" applyFont="1" applyFill="1" applyBorder="1" applyAlignment="1">
      <alignment horizontal="right"/>
    </xf>
    <xf numFmtId="210" fontId="1" fillId="0" borderId="44" xfId="107" applyNumberFormat="1" applyFont="1" applyFill="1" applyBorder="1" applyAlignment="1"/>
    <xf numFmtId="210" fontId="1" fillId="0" borderId="29" xfId="107" applyNumberFormat="1" applyFont="1" applyBorder="1" applyAlignment="1">
      <alignment horizontal="right"/>
    </xf>
    <xf numFmtId="181" fontId="1" fillId="0" borderId="28" xfId="107" applyNumberFormat="1" applyFont="1" applyFill="1" applyBorder="1" applyAlignment="1"/>
    <xf numFmtId="181" fontId="1" fillId="0" borderId="14" xfId="107" applyNumberFormat="1" applyFont="1" applyFill="1" applyBorder="1" applyAlignment="1"/>
    <xf numFmtId="210" fontId="1" fillId="0" borderId="29" xfId="107" applyNumberFormat="1" applyFont="1" applyFill="1" applyBorder="1" applyAlignment="1">
      <alignment horizontal="right"/>
    </xf>
    <xf numFmtId="210" fontId="1" fillId="0" borderId="24" xfId="107" applyNumberFormat="1" applyFont="1" applyBorder="1" applyAlignment="1">
      <alignment horizontal="right"/>
    </xf>
    <xf numFmtId="210" fontId="1" fillId="0" borderId="24" xfId="107" applyNumberFormat="1" applyFont="1" applyFill="1" applyBorder="1" applyAlignment="1">
      <alignment horizontal="right"/>
    </xf>
    <xf numFmtId="210" fontId="1" fillId="0" borderId="44" xfId="107" applyNumberFormat="1" applyFont="1" applyFill="1" applyBorder="1" applyAlignment="1">
      <alignment horizontal="right"/>
    </xf>
    <xf numFmtId="209" fontId="1" fillId="0" borderId="25" xfId="107" applyNumberFormat="1" applyFont="1" applyFill="1" applyBorder="1" applyAlignment="1">
      <alignment horizontal="right"/>
    </xf>
    <xf numFmtId="209" fontId="1" fillId="0" borderId="24" xfId="107" applyNumberFormat="1" applyFont="1" applyFill="1" applyBorder="1" applyAlignment="1">
      <alignment horizontal="right"/>
    </xf>
    <xf numFmtId="0" fontId="1" fillId="0" borderId="45" xfId="107" applyFont="1" applyFill="1" applyBorder="1" applyAlignment="1">
      <alignment horizontal="right"/>
    </xf>
    <xf numFmtId="0" fontId="1" fillId="0" borderId="32" xfId="107" applyFont="1" applyBorder="1" applyAlignment="1">
      <alignment horizontal="right"/>
    </xf>
    <xf numFmtId="0" fontId="1" fillId="0" borderId="32" xfId="107" applyFont="1" applyFill="1" applyBorder="1" applyAlignment="1">
      <alignment horizontal="right"/>
    </xf>
    <xf numFmtId="0" fontId="1" fillId="0" borderId="46" xfId="107" applyFont="1" applyFill="1" applyBorder="1" applyAlignment="1">
      <alignment horizontal="right"/>
    </xf>
    <xf numFmtId="0" fontId="1" fillId="0" borderId="47" xfId="107" applyFont="1" applyFill="1" applyBorder="1" applyAlignment="1">
      <alignment horizontal="right"/>
    </xf>
    <xf numFmtId="0" fontId="1" fillId="0" borderId="0" xfId="107" applyFont="1" applyBorder="1" applyAlignment="1"/>
    <xf numFmtId="0" fontId="1" fillId="0" borderId="0" xfId="107" applyFont="1" applyBorder="1" applyAlignment="1">
      <alignment horizontal="right"/>
    </xf>
    <xf numFmtId="0" fontId="1" fillId="0" borderId="0" xfId="107" applyFont="1" applyFill="1" applyBorder="1" applyAlignment="1"/>
    <xf numFmtId="0" fontId="1" fillId="0" borderId="0" xfId="107" applyFont="1" applyFill="1" applyBorder="1" applyAlignment="1">
      <alignment horizontal="right"/>
    </xf>
    <xf numFmtId="0" fontId="1" fillId="0" borderId="0" xfId="134" applyFont="1" applyFill="1"/>
    <xf numFmtId="0" fontId="1" fillId="0" borderId="0" xfId="134" applyFont="1"/>
    <xf numFmtId="210" fontId="1" fillId="0" borderId="48" xfId="107" applyNumberFormat="1" applyFont="1" applyFill="1" applyBorder="1" applyAlignment="1"/>
    <xf numFmtId="0" fontId="1" fillId="0" borderId="41" xfId="117" applyFont="1" applyFill="1" applyBorder="1" applyAlignment="1">
      <alignment horizontal="center"/>
    </xf>
    <xf numFmtId="0" fontId="1" fillId="0" borderId="21" xfId="117" applyFont="1" applyFill="1" applyBorder="1" applyAlignment="1">
      <alignment horizontal="center"/>
    </xf>
    <xf numFmtId="0" fontId="1" fillId="0" borderId="49" xfId="117" applyFont="1" applyFill="1" applyBorder="1" applyAlignment="1">
      <alignment horizontal="center"/>
    </xf>
    <xf numFmtId="0" fontId="1" fillId="0" borderId="13" xfId="117" applyFont="1" applyFill="1" applyBorder="1" applyAlignment="1">
      <alignment horizontal="center"/>
    </xf>
    <xf numFmtId="0" fontId="1" fillId="0" borderId="23" xfId="117" applyFont="1" applyFill="1" applyBorder="1" applyAlignment="1">
      <alignment horizontal="center"/>
    </xf>
    <xf numFmtId="0" fontId="1" fillId="0" borderId="0" xfId="116" applyFont="1" applyFill="1"/>
    <xf numFmtId="38" fontId="1" fillId="0" borderId="26" xfId="65" applyFont="1" applyFill="1" applyBorder="1" applyAlignment="1"/>
    <xf numFmtId="203" fontId="1" fillId="0" borderId="26" xfId="117" applyNumberFormat="1" applyFont="1" applyFill="1" applyBorder="1"/>
    <xf numFmtId="193" fontId="1" fillId="0" borderId="50" xfId="117" applyNumberFormat="1" applyFont="1" applyFill="1" applyBorder="1"/>
    <xf numFmtId="38" fontId="1" fillId="0" borderId="51" xfId="65" applyFont="1" applyFill="1" applyBorder="1" applyAlignment="1"/>
    <xf numFmtId="193" fontId="1" fillId="0" borderId="26" xfId="117" applyNumberFormat="1" applyFont="1" applyFill="1" applyBorder="1"/>
    <xf numFmtId="38" fontId="1" fillId="0" borderId="14" xfId="65" applyFont="1" applyFill="1" applyBorder="1" applyAlignment="1"/>
    <xf numFmtId="203" fontId="1" fillId="0" borderId="24" xfId="117" applyNumberFormat="1" applyFont="1" applyFill="1" applyBorder="1"/>
    <xf numFmtId="193" fontId="1" fillId="0" borderId="29" xfId="117" applyNumberFormat="1" applyFont="1" applyFill="1" applyBorder="1"/>
    <xf numFmtId="38" fontId="1" fillId="0" borderId="28" xfId="65" applyFont="1" applyFill="1" applyBorder="1" applyAlignment="1"/>
    <xf numFmtId="38" fontId="1" fillId="0" borderId="29" xfId="65" applyFont="1" applyFill="1" applyBorder="1" applyAlignment="1"/>
    <xf numFmtId="38" fontId="1" fillId="0" borderId="31" xfId="65" applyFont="1" applyFill="1" applyBorder="1" applyAlignment="1"/>
    <xf numFmtId="203" fontId="1" fillId="0" borderId="29" xfId="117" applyNumberFormat="1" applyFont="1" applyFill="1" applyBorder="1"/>
    <xf numFmtId="193" fontId="1" fillId="0" borderId="24" xfId="117" applyNumberFormat="1" applyFont="1" applyFill="1" applyBorder="1" applyAlignment="1">
      <alignment horizontal="right"/>
    </xf>
    <xf numFmtId="38" fontId="1" fillId="0" borderId="13" xfId="65" applyFont="1" applyFill="1" applyBorder="1" applyAlignment="1"/>
    <xf numFmtId="38" fontId="1" fillId="0" borderId="41" xfId="65" applyFont="1" applyFill="1" applyBorder="1" applyAlignment="1"/>
    <xf numFmtId="203" fontId="1" fillId="0" borderId="14" xfId="117" applyNumberFormat="1" applyFont="1" applyFill="1" applyBorder="1"/>
    <xf numFmtId="193" fontId="1" fillId="0" borderId="13" xfId="117" applyNumberFormat="1" applyFont="1" applyFill="1" applyBorder="1"/>
    <xf numFmtId="38" fontId="1" fillId="0" borderId="52" xfId="65" applyFont="1" applyFill="1" applyBorder="1" applyAlignment="1"/>
    <xf numFmtId="203" fontId="1" fillId="0" borderId="52" xfId="117" applyNumberFormat="1" applyFont="1" applyFill="1" applyBorder="1"/>
    <xf numFmtId="193" fontId="1" fillId="0" borderId="52" xfId="117" applyNumberFormat="1" applyFont="1" applyFill="1" applyBorder="1"/>
    <xf numFmtId="38" fontId="1" fillId="0" borderId="53" xfId="65" applyFont="1" applyFill="1" applyBorder="1" applyAlignment="1"/>
    <xf numFmtId="38" fontId="1" fillId="0" borderId="24" xfId="65" applyFont="1" applyFill="1" applyBorder="1" applyAlignment="1"/>
    <xf numFmtId="193" fontId="1" fillId="0" borderId="24" xfId="117" applyNumberFormat="1" applyFont="1" applyFill="1" applyBorder="1"/>
    <xf numFmtId="38" fontId="1" fillId="0" borderId="25" xfId="65" applyFont="1" applyFill="1" applyBorder="1" applyAlignment="1"/>
    <xf numFmtId="38" fontId="1" fillId="0" borderId="54" xfId="65" applyFont="1" applyFill="1" applyBorder="1" applyAlignment="1"/>
    <xf numFmtId="203" fontId="1" fillId="0" borderId="54" xfId="117" applyNumberFormat="1" applyFont="1" applyFill="1" applyBorder="1"/>
    <xf numFmtId="193" fontId="1" fillId="0" borderId="54" xfId="117" applyNumberFormat="1" applyFont="1" applyFill="1" applyBorder="1"/>
    <xf numFmtId="38" fontId="1" fillId="0" borderId="55" xfId="65" applyFont="1" applyFill="1" applyBorder="1" applyAlignment="1"/>
    <xf numFmtId="223" fontId="1" fillId="0" borderId="52" xfId="65" applyNumberFormat="1" applyFont="1" applyFill="1" applyBorder="1" applyAlignment="1"/>
    <xf numFmtId="203" fontId="1" fillId="0" borderId="52" xfId="65" applyNumberFormat="1" applyFont="1" applyFill="1" applyBorder="1" applyAlignment="1"/>
    <xf numFmtId="38" fontId="1" fillId="0" borderId="36" xfId="65" applyFont="1" applyFill="1" applyBorder="1" applyAlignment="1"/>
    <xf numFmtId="187" fontId="1" fillId="0" borderId="37" xfId="117" applyNumberFormat="1" applyFont="1" applyFill="1" applyBorder="1"/>
    <xf numFmtId="193" fontId="1" fillId="0" borderId="56" xfId="117" applyNumberFormat="1" applyFont="1" applyFill="1" applyBorder="1"/>
    <xf numFmtId="193" fontId="1" fillId="0" borderId="37" xfId="117" applyNumberFormat="1" applyFont="1" applyFill="1" applyBorder="1"/>
    <xf numFmtId="187" fontId="1" fillId="0" borderId="29" xfId="117" applyNumberFormat="1" applyFont="1" applyFill="1" applyBorder="1"/>
    <xf numFmtId="187" fontId="1" fillId="0" borderId="14" xfId="117" applyNumberFormat="1" applyFont="1" applyFill="1" applyBorder="1"/>
    <xf numFmtId="38" fontId="1" fillId="0" borderId="13" xfId="65" quotePrefix="1" applyFont="1" applyFill="1" applyBorder="1" applyAlignment="1">
      <alignment horizontal="right"/>
    </xf>
    <xf numFmtId="193" fontId="1" fillId="0" borderId="13" xfId="117" applyNumberFormat="1" applyFont="1" applyFill="1" applyBorder="1" applyAlignment="1">
      <alignment horizontal="right"/>
    </xf>
    <xf numFmtId="49" fontId="1" fillId="0" borderId="13" xfId="65" quotePrefix="1" applyNumberFormat="1" applyFont="1" applyFill="1" applyBorder="1" applyAlignment="1">
      <alignment horizontal="right"/>
    </xf>
    <xf numFmtId="187" fontId="1" fillId="0" borderId="52" xfId="117" applyNumberFormat="1" applyFont="1" applyFill="1" applyBorder="1"/>
    <xf numFmtId="204" fontId="1" fillId="0" borderId="26" xfId="121" applyNumberFormat="1" applyFont="1" applyFill="1" applyBorder="1"/>
    <xf numFmtId="204" fontId="1" fillId="0" borderId="57" xfId="121" applyNumberFormat="1" applyFont="1" applyFill="1" applyBorder="1"/>
    <xf numFmtId="176" fontId="1" fillId="0" borderId="50" xfId="121" applyNumberFormat="1" applyFont="1" applyFill="1" applyBorder="1"/>
    <xf numFmtId="204" fontId="1" fillId="0" borderId="50" xfId="121" applyNumberFormat="1" applyFont="1" applyFill="1" applyBorder="1"/>
    <xf numFmtId="176" fontId="1" fillId="0" borderId="26" xfId="121" applyNumberFormat="1" applyFont="1" applyFill="1" applyBorder="1"/>
    <xf numFmtId="176" fontId="1" fillId="0" borderId="27" xfId="121" applyNumberFormat="1" applyFont="1" applyFill="1" applyBorder="1"/>
    <xf numFmtId="204" fontId="1" fillId="0" borderId="29" xfId="121" applyNumberFormat="1" applyFont="1" applyFill="1" applyBorder="1"/>
    <xf numFmtId="204" fontId="1" fillId="0" borderId="42" xfId="121" applyNumberFormat="1" applyFont="1" applyFill="1" applyBorder="1"/>
    <xf numFmtId="176" fontId="1" fillId="0" borderId="29" xfId="121" applyNumberFormat="1" applyFont="1" applyFill="1" applyBorder="1"/>
    <xf numFmtId="176" fontId="1" fillId="0" borderId="29" xfId="121" applyNumberFormat="1" applyFont="1" applyFill="1" applyBorder="1" applyAlignment="1">
      <alignment horizontal="right"/>
    </xf>
    <xf numFmtId="176" fontId="1" fillId="0" borderId="30" xfId="121" applyNumberFormat="1" applyFont="1" applyFill="1" applyBorder="1"/>
    <xf numFmtId="0" fontId="1" fillId="0" borderId="19" xfId="119" applyFont="1" applyFill="1" applyBorder="1"/>
    <xf numFmtId="0" fontId="1" fillId="0" borderId="20" xfId="119" applyFont="1" applyFill="1" applyBorder="1"/>
    <xf numFmtId="204" fontId="1" fillId="0" borderId="15" xfId="121" applyNumberFormat="1" applyFont="1" applyFill="1" applyBorder="1"/>
    <xf numFmtId="204" fontId="1" fillId="0" borderId="14" xfId="121" applyNumberFormat="1" applyFont="1" applyFill="1" applyBorder="1"/>
    <xf numFmtId="0" fontId="1" fillId="0" borderId="0" xfId="118" applyFont="1" applyFill="1"/>
    <xf numFmtId="204" fontId="1" fillId="0" borderId="24" xfId="121" applyNumberFormat="1" applyFont="1" applyFill="1" applyBorder="1" applyAlignment="1">
      <alignment horizontal="right"/>
    </xf>
    <xf numFmtId="176" fontId="1" fillId="0" borderId="24" xfId="121" applyNumberFormat="1" applyFont="1" applyFill="1" applyBorder="1" applyAlignment="1">
      <alignment horizontal="right"/>
    </xf>
    <xf numFmtId="176" fontId="1" fillId="0" borderId="48" xfId="121" applyNumberFormat="1" applyFont="1" applyFill="1" applyBorder="1" applyAlignment="1">
      <alignment horizontal="right"/>
    </xf>
    <xf numFmtId="204" fontId="1" fillId="0" borderId="44" xfId="121" applyNumberFormat="1" applyFont="1" applyFill="1" applyBorder="1"/>
    <xf numFmtId="204" fontId="1" fillId="0" borderId="24" xfId="121" applyNumberFormat="1" applyFont="1" applyFill="1" applyBorder="1"/>
    <xf numFmtId="0" fontId="1" fillId="0" borderId="58" xfId="119" applyFont="1" applyFill="1" applyBorder="1"/>
    <xf numFmtId="0" fontId="1" fillId="0" borderId="59" xfId="119" applyFont="1" applyFill="1" applyBorder="1"/>
    <xf numFmtId="38" fontId="1" fillId="0" borderId="21" xfId="65" applyFont="1" applyFill="1" applyBorder="1" applyAlignment="1"/>
    <xf numFmtId="204" fontId="1" fillId="0" borderId="21" xfId="121" applyNumberFormat="1" applyFont="1" applyFill="1" applyBorder="1"/>
    <xf numFmtId="176" fontId="1" fillId="0" borderId="14" xfId="121" applyNumberFormat="1" applyFont="1" applyFill="1" applyBorder="1"/>
    <xf numFmtId="38" fontId="1" fillId="0" borderId="60" xfId="65" applyFont="1" applyFill="1" applyBorder="1" applyAlignment="1"/>
    <xf numFmtId="176" fontId="1" fillId="0" borderId="14" xfId="121" applyNumberFormat="1" applyFont="1" applyFill="1" applyBorder="1" applyAlignment="1">
      <alignment horizontal="right"/>
    </xf>
    <xf numFmtId="176" fontId="1" fillId="0" borderId="13" xfId="121" applyNumberFormat="1" applyFont="1" applyFill="1" applyBorder="1"/>
    <xf numFmtId="176" fontId="1" fillId="0" borderId="61" xfId="121" applyNumberFormat="1" applyFont="1" applyFill="1" applyBorder="1"/>
    <xf numFmtId="204" fontId="1" fillId="0" borderId="52" xfId="121" applyNumberFormat="1" applyFont="1" applyFill="1" applyBorder="1"/>
    <xf numFmtId="176" fontId="1" fillId="0" borderId="52" xfId="121" applyNumberFormat="1" applyFont="1" applyFill="1" applyBorder="1"/>
    <xf numFmtId="38" fontId="1" fillId="0" borderId="32" xfId="65" applyFont="1" applyFill="1" applyBorder="1" applyAlignment="1"/>
    <xf numFmtId="204" fontId="1" fillId="0" borderId="46" xfId="121" applyNumberFormat="1" applyFont="1" applyFill="1" applyBorder="1"/>
    <xf numFmtId="204" fontId="1" fillId="0" borderId="32" xfId="121" applyNumberFormat="1" applyFont="1" applyFill="1" applyBorder="1"/>
    <xf numFmtId="176" fontId="1" fillId="0" borderId="46" xfId="121" applyNumberFormat="1" applyFont="1" applyFill="1" applyBorder="1"/>
    <xf numFmtId="176" fontId="1" fillId="0" borderId="52" xfId="121" applyNumberFormat="1" applyFont="1" applyFill="1" applyBorder="1" applyAlignment="1">
      <alignment horizontal="right"/>
    </xf>
    <xf numFmtId="38" fontId="1" fillId="0" borderId="33" xfId="65" applyFont="1" applyFill="1" applyBorder="1" applyAlignment="1"/>
    <xf numFmtId="176" fontId="1" fillId="0" borderId="62" xfId="121" applyNumberFormat="1" applyFont="1" applyFill="1" applyBorder="1"/>
    <xf numFmtId="0" fontId="1" fillId="0" borderId="13" xfId="121" applyFont="1" applyFill="1" applyBorder="1"/>
    <xf numFmtId="204" fontId="1" fillId="0" borderId="13" xfId="121" applyNumberFormat="1" applyFont="1" applyFill="1" applyBorder="1"/>
    <xf numFmtId="208" fontId="1" fillId="0" borderId="13" xfId="121" applyNumberFormat="1" applyFont="1" applyFill="1" applyBorder="1"/>
    <xf numFmtId="0" fontId="1" fillId="0" borderId="41" xfId="121" applyFont="1" applyFill="1" applyBorder="1"/>
    <xf numFmtId="209" fontId="1" fillId="0" borderId="13" xfId="121" applyNumberFormat="1" applyFont="1" applyFill="1" applyBorder="1"/>
    <xf numFmtId="0" fontId="1" fillId="0" borderId="11" xfId="121" applyFont="1" applyFill="1" applyBorder="1"/>
    <xf numFmtId="0" fontId="1" fillId="0" borderId="61" xfId="121" applyFont="1" applyFill="1" applyBorder="1"/>
    <xf numFmtId="0" fontId="1" fillId="0" borderId="12" xfId="121" applyFont="1" applyFill="1" applyBorder="1" applyAlignment="1">
      <alignment horizontal="center"/>
    </xf>
    <xf numFmtId="204" fontId="1" fillId="0" borderId="12" xfId="121" applyNumberFormat="1" applyFont="1" applyFill="1" applyBorder="1" applyAlignment="1">
      <alignment horizontal="center"/>
    </xf>
    <xf numFmtId="208" fontId="1" fillId="0" borderId="12" xfId="121" applyNumberFormat="1" applyFont="1" applyFill="1" applyBorder="1" applyAlignment="1">
      <alignment horizontal="center"/>
    </xf>
    <xf numFmtId="176" fontId="1" fillId="0" borderId="12" xfId="121" applyNumberFormat="1" applyFont="1" applyFill="1" applyBorder="1" applyAlignment="1">
      <alignment horizontal="center"/>
    </xf>
    <xf numFmtId="0" fontId="1" fillId="0" borderId="14" xfId="121" applyFont="1" applyFill="1" applyBorder="1" applyAlignment="1">
      <alignment horizontal="center"/>
    </xf>
    <xf numFmtId="0" fontId="1" fillId="0" borderId="28" xfId="121" applyFont="1" applyFill="1" applyBorder="1" applyAlignment="1">
      <alignment horizontal="center"/>
    </xf>
    <xf numFmtId="0" fontId="1" fillId="0" borderId="63" xfId="121" applyFont="1" applyFill="1" applyBorder="1" applyAlignment="1">
      <alignment horizontal="center"/>
    </xf>
    <xf numFmtId="0" fontId="1" fillId="0" borderId="64" xfId="119" applyFont="1" applyFill="1" applyBorder="1"/>
    <xf numFmtId="0" fontId="1" fillId="0" borderId="65" xfId="119" applyFont="1" applyFill="1" applyBorder="1"/>
    <xf numFmtId="176" fontId="1" fillId="0" borderId="24" xfId="121" applyNumberFormat="1" applyFont="1" applyFill="1" applyBorder="1"/>
    <xf numFmtId="38" fontId="1" fillId="0" borderId="29" xfId="65" applyFont="1" applyFill="1" applyBorder="1" applyAlignment="1">
      <alignment horizontal="right"/>
    </xf>
    <xf numFmtId="204" fontId="1" fillId="0" borderId="29" xfId="121" applyNumberFormat="1" applyFont="1" applyFill="1" applyBorder="1" applyAlignment="1">
      <alignment horizontal="right"/>
    </xf>
    <xf numFmtId="38" fontId="1" fillId="0" borderId="31" xfId="65" applyFont="1" applyFill="1" applyBorder="1" applyAlignment="1">
      <alignment horizontal="right"/>
    </xf>
    <xf numFmtId="204" fontId="1" fillId="0" borderId="42" xfId="121" applyNumberFormat="1" applyFont="1" applyFill="1" applyBorder="1" applyAlignment="1">
      <alignment horizontal="right"/>
    </xf>
    <xf numFmtId="176" fontId="1" fillId="0" borderId="30" xfId="121" applyNumberFormat="1" applyFont="1" applyFill="1" applyBorder="1" applyAlignment="1">
      <alignment horizontal="right"/>
    </xf>
    <xf numFmtId="38" fontId="1" fillId="0" borderId="14" xfId="65" applyFont="1" applyFill="1" applyBorder="1" applyAlignment="1">
      <alignment horizontal="right"/>
    </xf>
    <xf numFmtId="38" fontId="1" fillId="0" borderId="28" xfId="65" applyFont="1" applyFill="1" applyBorder="1" applyAlignment="1">
      <alignment horizontal="right"/>
    </xf>
    <xf numFmtId="38" fontId="1" fillId="0" borderId="21" xfId="65" applyFont="1" applyFill="1" applyBorder="1" applyAlignment="1">
      <alignment horizontal="right"/>
    </xf>
    <xf numFmtId="204" fontId="1" fillId="0" borderId="49" xfId="121" applyNumberFormat="1" applyFont="1" applyFill="1" applyBorder="1" applyAlignment="1">
      <alignment horizontal="right"/>
    </xf>
    <xf numFmtId="176" fontId="1" fillId="0" borderId="21" xfId="121" applyNumberFormat="1" applyFont="1" applyFill="1" applyBorder="1" applyAlignment="1">
      <alignment horizontal="right"/>
    </xf>
    <xf numFmtId="204" fontId="1" fillId="0" borderId="21" xfId="121" applyNumberFormat="1" applyFont="1" applyFill="1" applyBorder="1" applyAlignment="1">
      <alignment horizontal="right"/>
    </xf>
    <xf numFmtId="176" fontId="1" fillId="0" borderId="23" xfId="121" applyNumberFormat="1" applyFont="1" applyFill="1" applyBorder="1" applyAlignment="1">
      <alignment horizontal="right"/>
    </xf>
    <xf numFmtId="176" fontId="1" fillId="0" borderId="32" xfId="121" applyNumberFormat="1" applyFont="1" applyFill="1" applyBorder="1"/>
    <xf numFmtId="181" fontId="1" fillId="0" borderId="46" xfId="65" applyNumberFormat="1" applyFont="1" applyFill="1" applyBorder="1" applyAlignment="1"/>
    <xf numFmtId="176" fontId="1" fillId="0" borderId="66" xfId="121" applyNumberFormat="1" applyFont="1" applyFill="1" applyBorder="1"/>
    <xf numFmtId="0" fontId="1" fillId="0" borderId="0" xfId="119" applyFont="1" applyFill="1" applyBorder="1"/>
    <xf numFmtId="0" fontId="1" fillId="0" borderId="0" xfId="119" applyFont="1" applyFill="1"/>
    <xf numFmtId="204" fontId="1" fillId="0" borderId="0" xfId="119" applyNumberFormat="1" applyFont="1" applyFill="1"/>
    <xf numFmtId="176" fontId="1" fillId="0" borderId="0" xfId="119" applyNumberFormat="1" applyFont="1" applyFill="1" applyBorder="1"/>
    <xf numFmtId="0" fontId="1" fillId="0" borderId="0" xfId="119" applyFont="1" applyFill="1" applyAlignment="1"/>
    <xf numFmtId="203" fontId="1" fillId="0" borderId="0" xfId="119" applyNumberFormat="1" applyFont="1" applyFill="1"/>
    <xf numFmtId="208" fontId="1" fillId="0" borderId="0" xfId="119" applyNumberFormat="1" applyFont="1" applyFill="1"/>
    <xf numFmtId="176" fontId="1" fillId="0" borderId="0" xfId="119" applyNumberFormat="1" applyFont="1" applyFill="1"/>
    <xf numFmtId="203" fontId="1" fillId="0" borderId="0" xfId="118" applyNumberFormat="1" applyFont="1" applyFill="1"/>
    <xf numFmtId="208" fontId="1" fillId="0" borderId="0" xfId="118" applyNumberFormat="1" applyFont="1" applyFill="1"/>
    <xf numFmtId="176" fontId="1" fillId="0" borderId="0" xfId="118" applyNumberFormat="1" applyFont="1" applyFill="1"/>
    <xf numFmtId="204" fontId="1" fillId="0" borderId="0" xfId="118" applyNumberFormat="1" applyFont="1" applyFill="1"/>
    <xf numFmtId="0" fontId="1" fillId="0" borderId="67" xfId="130" applyFont="1" applyFill="1" applyBorder="1" applyAlignment="1">
      <alignment horizontal="center"/>
    </xf>
    <xf numFmtId="0" fontId="1" fillId="0" borderId="68" xfId="130" applyFont="1" applyFill="1" applyBorder="1" applyAlignment="1">
      <alignment horizontal="center"/>
    </xf>
    <xf numFmtId="0" fontId="1" fillId="0" borderId="69" xfId="130" applyFont="1" applyFill="1" applyBorder="1" applyAlignment="1">
      <alignment horizontal="center"/>
    </xf>
    <xf numFmtId="38" fontId="1" fillId="0" borderId="70" xfId="65" applyFont="1" applyFill="1" applyBorder="1" applyAlignment="1"/>
    <xf numFmtId="38" fontId="1" fillId="0" borderId="42" xfId="65" applyFont="1" applyFill="1" applyBorder="1" applyAlignment="1"/>
    <xf numFmtId="38" fontId="1" fillId="0" borderId="15" xfId="65" applyFont="1" applyFill="1" applyBorder="1" applyAlignment="1"/>
    <xf numFmtId="38" fontId="1" fillId="0" borderId="15" xfId="65" applyFont="1" applyFill="1" applyBorder="1" applyAlignment="1">
      <alignment horizontal="right"/>
    </xf>
    <xf numFmtId="38" fontId="1" fillId="0" borderId="0" xfId="65" applyFont="1" applyFill="1" applyBorder="1" applyAlignment="1"/>
    <xf numFmtId="38" fontId="1" fillId="0" borderId="50" xfId="65" applyFont="1" applyFill="1" applyBorder="1" applyAlignment="1"/>
    <xf numFmtId="38" fontId="1" fillId="0" borderId="71" xfId="65" applyFont="1" applyFill="1" applyBorder="1" applyAlignment="1"/>
    <xf numFmtId="38" fontId="1" fillId="0" borderId="57" xfId="65" applyFont="1" applyFill="1" applyBorder="1" applyAlignment="1"/>
    <xf numFmtId="38" fontId="1" fillId="0" borderId="38" xfId="65" applyFont="1" applyFill="1" applyBorder="1" applyAlignment="1"/>
    <xf numFmtId="38" fontId="1" fillId="0" borderId="37" xfId="65" applyFont="1" applyFill="1" applyBorder="1" applyAlignment="1"/>
    <xf numFmtId="38" fontId="1" fillId="0" borderId="42" xfId="65" applyFont="1" applyFill="1" applyBorder="1" applyAlignment="1">
      <alignment horizontal="center"/>
    </xf>
    <xf numFmtId="38" fontId="1" fillId="0" borderId="49" xfId="65" applyFont="1" applyFill="1" applyBorder="1" applyAlignment="1"/>
    <xf numFmtId="38" fontId="1" fillId="0" borderId="44" xfId="65" applyFont="1" applyFill="1" applyBorder="1" applyAlignment="1"/>
    <xf numFmtId="38" fontId="1" fillId="0" borderId="11" xfId="65" applyFont="1" applyFill="1" applyBorder="1" applyAlignment="1"/>
    <xf numFmtId="38" fontId="1" fillId="0" borderId="72" xfId="65" applyFont="1" applyFill="1" applyBorder="1" applyAlignment="1"/>
    <xf numFmtId="178" fontId="1" fillId="0" borderId="44" xfId="65" applyNumberFormat="1" applyFont="1" applyFill="1" applyBorder="1" applyAlignment="1">
      <alignment horizontal="right"/>
    </xf>
    <xf numFmtId="178" fontId="1" fillId="0" borderId="38" xfId="65" applyNumberFormat="1" applyFont="1" applyFill="1" applyBorder="1" applyAlignment="1">
      <alignment horizontal="right"/>
    </xf>
    <xf numFmtId="178" fontId="1" fillId="0" borderId="73" xfId="65" applyNumberFormat="1" applyFont="1" applyFill="1" applyBorder="1" applyAlignment="1"/>
    <xf numFmtId="178" fontId="1" fillId="0" borderId="74" xfId="65" applyNumberFormat="1" applyFont="1" applyFill="1" applyBorder="1" applyAlignment="1"/>
    <xf numFmtId="178" fontId="1" fillId="0" borderId="42" xfId="65" applyNumberFormat="1" applyFont="1" applyFill="1" applyBorder="1" applyAlignment="1"/>
    <xf numFmtId="178" fontId="1" fillId="0" borderId="15" xfId="65" applyNumberFormat="1" applyFont="1" applyFill="1" applyBorder="1" applyAlignment="1"/>
    <xf numFmtId="178" fontId="1" fillId="0" borderId="75" xfId="65" applyNumberFormat="1" applyFont="1" applyFill="1" applyBorder="1" applyAlignment="1"/>
    <xf numFmtId="178" fontId="1" fillId="0" borderId="76" xfId="65" applyNumberFormat="1" applyFont="1" applyFill="1" applyBorder="1" applyAlignment="1"/>
    <xf numFmtId="178" fontId="1" fillId="0" borderId="77" xfId="65" applyNumberFormat="1" applyFont="1" applyFill="1" applyBorder="1" applyAlignment="1"/>
    <xf numFmtId="38" fontId="1" fillId="0" borderId="78" xfId="65" applyFont="1" applyFill="1" applyBorder="1" applyAlignment="1"/>
    <xf numFmtId="38" fontId="1" fillId="0" borderId="79" xfId="65" applyFont="1" applyFill="1" applyBorder="1" applyAlignment="1">
      <alignment horizontal="center"/>
    </xf>
    <xf numFmtId="38" fontId="1" fillId="0" borderId="0" xfId="65" applyFont="1" applyFill="1" applyBorder="1" applyAlignment="1">
      <alignment horizontal="center"/>
    </xf>
    <xf numFmtId="181" fontId="1" fillId="0" borderId="75" xfId="65" applyNumberFormat="1" applyFont="1" applyFill="1" applyBorder="1" applyAlignment="1"/>
    <xf numFmtId="181" fontId="1" fillId="0" borderId="76" xfId="65" applyNumberFormat="1" applyFont="1" applyFill="1" applyBorder="1" applyAlignment="1"/>
    <xf numFmtId="181" fontId="1" fillId="0" borderId="77" xfId="65" applyNumberFormat="1" applyFont="1" applyFill="1" applyBorder="1" applyAlignment="1"/>
    <xf numFmtId="178" fontId="1" fillId="0" borderId="11" xfId="65" applyNumberFormat="1" applyFont="1" applyFill="1" applyBorder="1" applyAlignment="1"/>
    <xf numFmtId="178" fontId="1" fillId="0" borderId="49" xfId="65" applyNumberFormat="1" applyFont="1" applyFill="1" applyBorder="1" applyAlignment="1"/>
    <xf numFmtId="178" fontId="1" fillId="0" borderId="21" xfId="65" applyNumberFormat="1" applyFont="1" applyFill="1" applyBorder="1" applyAlignment="1"/>
    <xf numFmtId="177" fontId="1" fillId="0" borderId="0" xfId="133" applyNumberFormat="1" applyFont="1" applyFill="1"/>
    <xf numFmtId="0" fontId="1" fillId="0" borderId="0" xfId="133" applyFont="1" applyFill="1"/>
    <xf numFmtId="0" fontId="1" fillId="0" borderId="0" xfId="132" applyFont="1" applyFill="1"/>
    <xf numFmtId="177" fontId="1" fillId="0" borderId="0" xfId="133" applyNumberFormat="1" applyFont="1" applyFill="1" applyAlignment="1">
      <alignment horizontal="right"/>
    </xf>
    <xf numFmtId="177" fontId="1" fillId="0" borderId="36" xfId="133" applyNumberFormat="1" applyFont="1" applyFill="1" applyBorder="1" applyAlignment="1">
      <alignment horizontal="center"/>
    </xf>
    <xf numFmtId="177" fontId="1" fillId="0" borderId="56" xfId="133" applyNumberFormat="1" applyFont="1" applyFill="1" applyBorder="1" applyAlignment="1">
      <alignment horizontal="center"/>
    </xf>
    <xf numFmtId="177" fontId="1" fillId="0" borderId="80" xfId="133" applyNumberFormat="1" applyFont="1" applyFill="1" applyBorder="1" applyAlignment="1">
      <alignment horizontal="center"/>
    </xf>
    <xf numFmtId="177" fontId="1" fillId="0" borderId="81" xfId="133" applyNumberFormat="1" applyFont="1" applyFill="1" applyBorder="1" applyAlignment="1">
      <alignment horizontal="center"/>
    </xf>
    <xf numFmtId="177" fontId="1" fillId="0" borderId="12" xfId="133" applyNumberFormat="1" applyFont="1" applyFill="1" applyBorder="1" applyAlignment="1">
      <alignment horizontal="center"/>
    </xf>
    <xf numFmtId="177" fontId="1" fillId="0" borderId="21" xfId="133" applyNumberFormat="1" applyFont="1" applyFill="1" applyBorder="1" applyAlignment="1">
      <alignment horizontal="center"/>
    </xf>
    <xf numFmtId="177" fontId="1" fillId="0" borderId="63" xfId="133" applyNumberFormat="1" applyFont="1" applyFill="1" applyBorder="1" applyAlignment="1">
      <alignment horizontal="center"/>
    </xf>
    <xf numFmtId="0" fontId="1" fillId="0" borderId="82" xfId="133" applyFont="1" applyFill="1" applyBorder="1"/>
    <xf numFmtId="0" fontId="1" fillId="0" borderId="83" xfId="133" applyFont="1" applyFill="1" applyBorder="1"/>
    <xf numFmtId="0" fontId="1" fillId="0" borderId="84" xfId="133" applyFont="1" applyFill="1" applyBorder="1"/>
    <xf numFmtId="0" fontId="1" fillId="0" borderId="85" xfId="133" applyFont="1" applyFill="1" applyBorder="1" applyAlignment="1">
      <alignment horizontal="center"/>
    </xf>
    <xf numFmtId="177" fontId="1" fillId="0" borderId="86" xfId="133" applyNumberFormat="1" applyFont="1" applyFill="1" applyBorder="1" applyAlignment="1">
      <alignment wrapText="1"/>
    </xf>
    <xf numFmtId="177" fontId="26" fillId="0" borderId="0" xfId="133" applyNumberFormat="1" applyFont="1" applyFill="1"/>
    <xf numFmtId="177" fontId="1" fillId="0" borderId="0" xfId="133" applyNumberFormat="1" applyFont="1" applyFill="1" applyAlignment="1">
      <alignment wrapText="1"/>
    </xf>
    <xf numFmtId="0" fontId="1" fillId="0" borderId="0" xfId="107" quotePrefix="1" applyFont="1" applyFill="1">
      <alignment vertical="center"/>
    </xf>
    <xf numFmtId="177" fontId="1" fillId="0" borderId="0" xfId="132" applyNumberFormat="1" applyFont="1" applyFill="1"/>
    <xf numFmtId="206" fontId="1" fillId="0" borderId="16" xfId="107" applyNumberFormat="1" applyFont="1" applyFill="1" applyBorder="1" applyAlignment="1">
      <alignment horizontal="right"/>
    </xf>
    <xf numFmtId="0" fontId="1" fillId="0" borderId="10" xfId="107" applyFont="1" applyBorder="1" applyAlignment="1"/>
    <xf numFmtId="0" fontId="1" fillId="0" borderId="87" xfId="107" applyFont="1" applyBorder="1" applyAlignment="1">
      <alignment shrinkToFit="1"/>
    </xf>
    <xf numFmtId="0" fontId="1" fillId="0" borderId="83" xfId="107" applyFont="1" applyBorder="1" applyAlignment="1"/>
    <xf numFmtId="0" fontId="1" fillId="0" borderId="88" xfId="107" applyFont="1" applyBorder="1" applyAlignment="1"/>
    <xf numFmtId="38" fontId="1" fillId="0" borderId="0" xfId="107" applyNumberFormat="1" applyFont="1" applyBorder="1" applyAlignment="1"/>
    <xf numFmtId="210" fontId="1" fillId="0" borderId="0" xfId="107" applyNumberFormat="1" applyFont="1" applyBorder="1" applyAlignment="1"/>
    <xf numFmtId="38" fontId="1" fillId="0" borderId="0" xfId="107" applyNumberFormat="1" applyFont="1" applyFill="1" applyBorder="1" applyAlignment="1"/>
    <xf numFmtId="210" fontId="1" fillId="0" borderId="28" xfId="107" applyNumberFormat="1" applyFont="1" applyFill="1" applyBorder="1" applyAlignment="1"/>
    <xf numFmtId="40" fontId="1" fillId="0" borderId="89" xfId="107" applyNumberFormat="1" applyFont="1" applyFill="1" applyBorder="1" applyAlignment="1"/>
    <xf numFmtId="181" fontId="1" fillId="0" borderId="90" xfId="107" applyNumberFormat="1" applyFont="1" applyFill="1" applyBorder="1" applyAlignment="1">
      <alignment horizontal="right"/>
    </xf>
    <xf numFmtId="1" fontId="1" fillId="0" borderId="0" xfId="85" applyNumberFormat="1" applyFont="1"/>
    <xf numFmtId="181" fontId="1" fillId="0" borderId="91" xfId="107" applyNumberFormat="1" applyFont="1" applyFill="1" applyBorder="1" applyAlignment="1">
      <alignment horizontal="right"/>
    </xf>
    <xf numFmtId="210" fontId="1" fillId="0" borderId="30" xfId="107" applyNumberFormat="1" applyFont="1" applyFill="1" applyBorder="1" applyAlignment="1">
      <alignment horizontal="right"/>
    </xf>
    <xf numFmtId="0" fontId="1" fillId="0" borderId="87" xfId="107" applyFont="1" applyBorder="1" applyAlignment="1"/>
    <xf numFmtId="181" fontId="1" fillId="0" borderId="92" xfId="107" applyNumberFormat="1" applyFont="1" applyFill="1" applyBorder="1" applyAlignment="1"/>
    <xf numFmtId="210" fontId="1" fillId="47" borderId="30" xfId="107" applyNumberFormat="1" applyFont="1" applyFill="1" applyBorder="1" applyAlignment="1">
      <alignment horizontal="right"/>
    </xf>
    <xf numFmtId="0" fontId="1" fillId="0" borderId="93" xfId="107" applyFont="1" applyFill="1" applyBorder="1" applyAlignment="1">
      <alignment horizontal="right"/>
    </xf>
    <xf numFmtId="210" fontId="1" fillId="0" borderId="34" xfId="107" applyNumberFormat="1" applyFont="1" applyFill="1" applyBorder="1" applyAlignment="1">
      <alignment horizontal="right"/>
    </xf>
    <xf numFmtId="0" fontId="1" fillId="0" borderId="0" xfId="117" applyFont="1" applyFill="1"/>
    <xf numFmtId="0" fontId="1" fillId="0" borderId="16" xfId="117" applyFont="1" applyFill="1" applyBorder="1"/>
    <xf numFmtId="0" fontId="1" fillId="0" borderId="0" xfId="107" applyFont="1" applyFill="1" applyAlignment="1">
      <alignment horizontal="right" vertical="center"/>
    </xf>
    <xf numFmtId="0" fontId="1" fillId="0" borderId="94" xfId="117" applyFont="1" applyFill="1" applyBorder="1"/>
    <xf numFmtId="193" fontId="1" fillId="0" borderId="27" xfId="117" applyNumberFormat="1" applyFont="1" applyFill="1" applyBorder="1"/>
    <xf numFmtId="0" fontId="1" fillId="0" borderId="20" xfId="117" applyFont="1" applyFill="1" applyBorder="1"/>
    <xf numFmtId="193" fontId="1" fillId="0" borderId="30" xfId="117" applyNumberFormat="1" applyFont="1" applyFill="1" applyBorder="1"/>
    <xf numFmtId="0" fontId="1" fillId="0" borderId="59" xfId="117" applyFont="1" applyFill="1" applyBorder="1"/>
    <xf numFmtId="193" fontId="1" fillId="0" borderId="61" xfId="117" applyNumberFormat="1" applyFont="1" applyFill="1" applyBorder="1"/>
    <xf numFmtId="0" fontId="1" fillId="0" borderId="95" xfId="117" applyFont="1" applyFill="1" applyBorder="1" applyAlignment="1">
      <alignment horizontal="center"/>
    </xf>
    <xf numFmtId="193" fontId="1" fillId="0" borderId="62" xfId="117" applyNumberFormat="1" applyFont="1" applyFill="1" applyBorder="1"/>
    <xf numFmtId="0" fontId="1" fillId="0" borderId="18" xfId="117" applyFont="1" applyFill="1" applyBorder="1"/>
    <xf numFmtId="193" fontId="1" fillId="0" borderId="48" xfId="117" applyNumberFormat="1" applyFont="1" applyFill="1" applyBorder="1"/>
    <xf numFmtId="0" fontId="1" fillId="0" borderId="96" xfId="117" applyFont="1" applyFill="1" applyBorder="1" applyAlignment="1">
      <alignment horizontal="center"/>
    </xf>
    <xf numFmtId="193" fontId="1" fillId="0" borderId="97" xfId="117" applyNumberFormat="1" applyFont="1" applyFill="1" applyBorder="1"/>
    <xf numFmtId="0" fontId="1" fillId="0" borderId="76" xfId="117" applyFont="1" applyFill="1" applyBorder="1"/>
    <xf numFmtId="0" fontId="1" fillId="0" borderId="0" xfId="117" applyFont="1" applyFill="1" applyBorder="1"/>
    <xf numFmtId="38" fontId="1" fillId="0" borderId="76" xfId="65" applyFont="1" applyFill="1" applyBorder="1" applyAlignment="1"/>
    <xf numFmtId="0" fontId="1" fillId="0" borderId="76" xfId="107" applyFont="1" applyFill="1" applyBorder="1" applyAlignment="1">
      <alignment vertical="center"/>
    </xf>
    <xf numFmtId="0" fontId="1" fillId="0" borderId="37" xfId="117" applyFont="1" applyFill="1" applyBorder="1"/>
    <xf numFmtId="0" fontId="1" fillId="0" borderId="98" xfId="117" applyFont="1" applyFill="1" applyBorder="1"/>
    <xf numFmtId="193" fontId="1" fillId="0" borderId="40" xfId="117" applyNumberFormat="1" applyFont="1" applyFill="1" applyBorder="1"/>
    <xf numFmtId="0" fontId="1" fillId="0" borderId="13" xfId="117" applyFont="1" applyFill="1" applyBorder="1"/>
    <xf numFmtId="0" fontId="1" fillId="0" borderId="99" xfId="117" applyFont="1" applyFill="1" applyBorder="1"/>
    <xf numFmtId="0" fontId="1" fillId="0" borderId="42" xfId="117" applyFont="1" applyFill="1" applyBorder="1"/>
    <xf numFmtId="0" fontId="1" fillId="0" borderId="44" xfId="117" applyFont="1" applyFill="1" applyBorder="1"/>
    <xf numFmtId="0" fontId="1" fillId="0" borderId="24" xfId="117" applyFont="1" applyFill="1" applyBorder="1"/>
    <xf numFmtId="0" fontId="1" fillId="0" borderId="64" xfId="117" applyFont="1" applyFill="1" applyBorder="1"/>
    <xf numFmtId="0" fontId="1" fillId="0" borderId="29" xfId="117" applyFont="1" applyFill="1" applyBorder="1"/>
    <xf numFmtId="0" fontId="1" fillId="0" borderId="65" xfId="117" applyFont="1" applyFill="1" applyBorder="1"/>
    <xf numFmtId="0" fontId="1" fillId="0" borderId="0" xfId="117" applyFont="1" applyFill="1" applyBorder="1" applyAlignment="1">
      <alignment vertical="distributed" textRotation="255"/>
    </xf>
    <xf numFmtId="176" fontId="1" fillId="0" borderId="0" xfId="117" quotePrefix="1" applyNumberFormat="1" applyFont="1" applyFill="1" applyBorder="1" applyAlignment="1">
      <alignment horizontal="center"/>
    </xf>
    <xf numFmtId="176" fontId="1" fillId="0" borderId="0" xfId="116" applyNumberFormat="1" applyFont="1" applyFill="1"/>
    <xf numFmtId="38" fontId="1" fillId="0" borderId="0" xfId="65" applyFont="1" applyBorder="1" applyAlignment="1"/>
    <xf numFmtId="203" fontId="1" fillId="0" borderId="0" xfId="85" applyNumberFormat="1" applyFont="1"/>
    <xf numFmtId="206" fontId="1" fillId="0" borderId="0" xfId="85" applyNumberFormat="1" applyFont="1"/>
    <xf numFmtId="38" fontId="1" fillId="0" borderId="0" xfId="65" applyFont="1" applyAlignment="1"/>
    <xf numFmtId="203" fontId="1" fillId="0" borderId="0" xfId="85" applyNumberFormat="1" applyFont="1" applyFill="1"/>
    <xf numFmtId="206" fontId="1" fillId="0" borderId="0" xfId="85" applyNumberFormat="1" applyFont="1" applyFill="1"/>
    <xf numFmtId="38" fontId="1" fillId="0" borderId="0" xfId="65" applyFont="1" applyFill="1" applyAlignment="1"/>
    <xf numFmtId="203" fontId="1" fillId="0" borderId="0" xfId="124" applyNumberFormat="1" applyFont="1"/>
    <xf numFmtId="206" fontId="1" fillId="0" borderId="0" xfId="124" applyNumberFormat="1" applyFont="1"/>
    <xf numFmtId="203" fontId="1" fillId="0" borderId="0" xfId="124" applyNumberFormat="1" applyFont="1" applyFill="1"/>
    <xf numFmtId="206" fontId="1" fillId="0" borderId="0" xfId="124" applyNumberFormat="1" applyFont="1" applyFill="1"/>
    <xf numFmtId="0" fontId="1" fillId="0" borderId="0" xfId="124" applyFont="1"/>
    <xf numFmtId="0" fontId="1" fillId="0" borderId="0" xfId="122" applyFont="1"/>
    <xf numFmtId="206" fontId="1" fillId="0" borderId="0" xfId="124" applyNumberFormat="1" applyFont="1" applyFill="1" applyAlignment="1">
      <alignment horizontal="right"/>
    </xf>
    <xf numFmtId="206" fontId="1" fillId="0" borderId="0" xfId="107" applyNumberFormat="1" applyFont="1" applyBorder="1" applyAlignment="1">
      <alignment horizontal="right"/>
    </xf>
    <xf numFmtId="203" fontId="1" fillId="0" borderId="21" xfId="124" applyNumberFormat="1" applyFont="1" applyBorder="1" applyAlignment="1">
      <alignment horizontal="center"/>
    </xf>
    <xf numFmtId="38" fontId="1" fillId="0" borderId="13" xfId="65" applyFont="1" applyBorder="1" applyAlignment="1">
      <alignment horizontal="center"/>
    </xf>
    <xf numFmtId="206" fontId="1" fillId="0" borderId="60" xfId="124" applyNumberFormat="1" applyFont="1" applyBorder="1" applyAlignment="1">
      <alignment horizontal="center"/>
    </xf>
    <xf numFmtId="203" fontId="1" fillId="0" borderId="21" xfId="124" applyNumberFormat="1" applyFont="1" applyFill="1" applyBorder="1" applyAlignment="1">
      <alignment horizontal="center"/>
    </xf>
    <xf numFmtId="38" fontId="1" fillId="0" borderId="13" xfId="65" applyFont="1" applyFill="1" applyBorder="1" applyAlignment="1">
      <alignment horizontal="center"/>
    </xf>
    <xf numFmtId="206" fontId="1" fillId="0" borderId="100" xfId="124" applyNumberFormat="1" applyFont="1" applyFill="1" applyBorder="1" applyAlignment="1">
      <alignment horizontal="center"/>
    </xf>
    <xf numFmtId="206" fontId="1" fillId="0" borderId="101" xfId="124" applyNumberFormat="1" applyFont="1" applyFill="1" applyBorder="1" applyAlignment="1">
      <alignment horizontal="center"/>
    </xf>
    <xf numFmtId="0" fontId="1" fillId="0" borderId="64" xfId="124" applyFont="1" applyBorder="1"/>
    <xf numFmtId="0" fontId="1" fillId="0" borderId="65" xfId="124" applyFont="1" applyBorder="1"/>
    <xf numFmtId="0" fontId="1" fillId="0" borderId="0" xfId="122" applyFont="1" applyBorder="1"/>
    <xf numFmtId="0" fontId="1" fillId="0" borderId="0" xfId="124" applyFont="1" applyBorder="1" applyAlignment="1">
      <alignment horizontal="center"/>
    </xf>
    <xf numFmtId="0" fontId="1" fillId="0" borderId="0" xfId="124" applyFont="1" applyBorder="1"/>
    <xf numFmtId="203" fontId="1" fillId="0" borderId="76" xfId="65" applyNumberFormat="1" applyFont="1" applyFill="1" applyBorder="1" applyAlignment="1"/>
    <xf numFmtId="206" fontId="1" fillId="0" borderId="86" xfId="65" applyNumberFormat="1" applyFont="1" applyBorder="1" applyAlignment="1"/>
    <xf numFmtId="206" fontId="1" fillId="0" borderId="86" xfId="65" applyNumberFormat="1" applyFont="1" applyFill="1" applyBorder="1" applyAlignment="1"/>
    <xf numFmtId="0" fontId="1" fillId="0" borderId="98" xfId="124" applyFont="1" applyBorder="1"/>
    <xf numFmtId="0" fontId="1" fillId="0" borderId="102" xfId="124" applyFont="1" applyBorder="1"/>
    <xf numFmtId="0" fontId="1" fillId="0" borderId="103" xfId="124" applyFont="1" applyBorder="1"/>
    <xf numFmtId="0" fontId="1" fillId="0" borderId="0" xfId="123" applyFont="1" applyBorder="1" applyAlignment="1">
      <alignment vertical="distributed" textRotation="255"/>
    </xf>
    <xf numFmtId="0" fontId="1" fillId="0" borderId="0" xfId="123" applyFont="1" applyBorder="1"/>
    <xf numFmtId="38" fontId="1" fillId="0" borderId="0" xfId="65" applyFont="1" applyBorder="1" applyAlignment="1">
      <alignment horizontal="right"/>
    </xf>
    <xf numFmtId="203" fontId="1" fillId="0" borderId="0" xfId="123" applyNumberFormat="1" applyFont="1" applyBorder="1" applyAlignment="1">
      <alignment horizontal="right"/>
    </xf>
    <xf numFmtId="206" fontId="1" fillId="0" borderId="0" xfId="123" applyNumberFormat="1" applyFont="1" applyBorder="1" applyAlignment="1">
      <alignment horizontal="right"/>
    </xf>
    <xf numFmtId="206" fontId="1" fillId="0" borderId="0" xfId="123" applyNumberFormat="1" applyFont="1" applyBorder="1"/>
    <xf numFmtId="206" fontId="1" fillId="0" borderId="0" xfId="123" applyNumberFormat="1" applyFont="1" applyFill="1" applyBorder="1"/>
    <xf numFmtId="38" fontId="1" fillId="0" borderId="86" xfId="65" applyFont="1" applyFill="1" applyBorder="1" applyAlignment="1"/>
    <xf numFmtId="203" fontId="1" fillId="0" borderId="86" xfId="124" applyNumberFormat="1" applyFont="1" applyFill="1" applyBorder="1"/>
    <xf numFmtId="206" fontId="1" fillId="0" borderId="86" xfId="124" applyNumberFormat="1" applyFont="1" applyFill="1" applyBorder="1"/>
    <xf numFmtId="185" fontId="1" fillId="0" borderId="0" xfId="123" applyNumberFormat="1" applyFont="1" applyBorder="1" applyAlignment="1">
      <alignment horizontal="right"/>
    </xf>
    <xf numFmtId="177" fontId="1" fillId="0" borderId="0" xfId="123" applyNumberFormat="1" applyFont="1" applyBorder="1"/>
    <xf numFmtId="0" fontId="1" fillId="0" borderId="0" xfId="123" applyFont="1"/>
    <xf numFmtId="203" fontId="1" fillId="0" borderId="0" xfId="123" applyNumberFormat="1" applyFont="1"/>
    <xf numFmtId="206" fontId="1" fillId="0" borderId="0" xfId="123" applyNumberFormat="1" applyFont="1"/>
    <xf numFmtId="203" fontId="1" fillId="0" borderId="0" xfId="123" applyNumberFormat="1" applyFont="1" applyFill="1"/>
    <xf numFmtId="206" fontId="1" fillId="0" borderId="0" xfId="123" quotePrefix="1" applyNumberFormat="1" applyFont="1" applyFill="1" applyAlignment="1">
      <alignment horizontal="right"/>
    </xf>
    <xf numFmtId="206" fontId="1" fillId="0" borderId="0" xfId="123" applyNumberFormat="1" applyFont="1" applyFill="1"/>
    <xf numFmtId="38" fontId="1" fillId="0" borderId="0" xfId="123" applyNumberFormat="1" applyFont="1"/>
    <xf numFmtId="177" fontId="1" fillId="0" borderId="0" xfId="123" quotePrefix="1" applyNumberFormat="1" applyFont="1" applyAlignment="1">
      <alignment horizontal="right"/>
    </xf>
    <xf numFmtId="203" fontId="1" fillId="0" borderId="0" xfId="122" applyNumberFormat="1" applyFont="1"/>
    <xf numFmtId="206" fontId="1" fillId="0" borderId="0" xfId="122" applyNumberFormat="1" applyFont="1"/>
    <xf numFmtId="203" fontId="1" fillId="0" borderId="0" xfId="122" applyNumberFormat="1" applyFont="1" applyFill="1"/>
    <xf numFmtId="206" fontId="1" fillId="0" borderId="0" xfId="122" applyNumberFormat="1" applyFont="1" applyFill="1"/>
    <xf numFmtId="0" fontId="3" fillId="0" borderId="0" xfId="107" applyFont="1" applyAlignment="1">
      <alignment vertical="center"/>
    </xf>
    <xf numFmtId="0" fontId="1" fillId="0" borderId="0" xfId="128" applyFont="1"/>
    <xf numFmtId="0" fontId="1" fillId="0" borderId="0" xfId="128" applyFont="1" applyFill="1"/>
    <xf numFmtId="206" fontId="1" fillId="0" borderId="0" xfId="128" applyNumberFormat="1" applyFont="1"/>
    <xf numFmtId="0" fontId="1" fillId="0" borderId="0" xfId="126" applyFont="1"/>
    <xf numFmtId="0" fontId="1" fillId="0" borderId="16" xfId="128" applyFont="1" applyBorder="1"/>
    <xf numFmtId="206" fontId="1" fillId="0" borderId="0" xfId="128" applyNumberFormat="1" applyFont="1" applyAlignment="1">
      <alignment horizontal="right"/>
    </xf>
    <xf numFmtId="206" fontId="1" fillId="0" borderId="16" xfId="107" applyNumberFormat="1" applyFont="1" applyFill="1" applyBorder="1" applyAlignment="1"/>
    <xf numFmtId="0" fontId="1" fillId="0" borderId="13" xfId="128" applyFont="1" applyFill="1" applyBorder="1" applyAlignment="1">
      <alignment horizontal="center"/>
    </xf>
    <xf numFmtId="0" fontId="1" fillId="0" borderId="21" xfId="128" applyFont="1" applyFill="1" applyBorder="1" applyAlignment="1">
      <alignment horizontal="center"/>
    </xf>
    <xf numFmtId="0" fontId="1" fillId="0" borderId="49" xfId="128" applyFont="1" applyFill="1" applyBorder="1" applyAlignment="1">
      <alignment horizontal="center"/>
    </xf>
    <xf numFmtId="0" fontId="1" fillId="0" borderId="23" xfId="128" applyFont="1" applyFill="1" applyBorder="1" applyAlignment="1">
      <alignment horizontal="center"/>
    </xf>
    <xf numFmtId="0" fontId="1" fillId="0" borderId="89" xfId="128" applyFont="1" applyFill="1" applyBorder="1" applyAlignment="1">
      <alignment horizontal="center"/>
    </xf>
    <xf numFmtId="0" fontId="1" fillId="0" borderId="89" xfId="128" applyFont="1" applyBorder="1" applyAlignment="1">
      <alignment horizontal="center"/>
    </xf>
    <xf numFmtId="0" fontId="1" fillId="0" borderId="21" xfId="128" applyFont="1" applyBorder="1" applyAlignment="1">
      <alignment horizontal="center"/>
    </xf>
    <xf numFmtId="0" fontId="1" fillId="0" borderId="23" xfId="128" applyFont="1" applyBorder="1" applyAlignment="1">
      <alignment horizontal="center"/>
    </xf>
    <xf numFmtId="0" fontId="1" fillId="0" borderId="64" xfId="128" applyFont="1" applyBorder="1"/>
    <xf numFmtId="185" fontId="1" fillId="0" borderId="26" xfId="128" applyNumberFormat="1" applyFont="1" applyFill="1" applyBorder="1"/>
    <xf numFmtId="203" fontId="1" fillId="0" borderId="26" xfId="128" applyNumberFormat="1" applyFont="1" applyFill="1" applyBorder="1"/>
    <xf numFmtId="206" fontId="1" fillId="0" borderId="70" xfId="128" applyNumberFormat="1" applyFont="1" applyFill="1" applyBorder="1"/>
    <xf numFmtId="185" fontId="1" fillId="0" borderId="104" xfId="128" applyNumberFormat="1" applyFont="1" applyFill="1" applyBorder="1"/>
    <xf numFmtId="206" fontId="1" fillId="0" borderId="27" xfId="128" applyNumberFormat="1" applyFont="1" applyFill="1" applyBorder="1"/>
    <xf numFmtId="203" fontId="1" fillId="0" borderId="29" xfId="128" applyNumberFormat="1" applyFont="1" applyFill="1" applyBorder="1"/>
    <xf numFmtId="206" fontId="1" fillId="0" borderId="27" xfId="128" applyNumberFormat="1" applyFont="1" applyBorder="1"/>
    <xf numFmtId="0" fontId="1" fillId="0" borderId="65" xfId="128" applyFont="1" applyBorder="1"/>
    <xf numFmtId="185" fontId="1" fillId="0" borderId="24" xfId="128" applyNumberFormat="1" applyFont="1" applyFill="1" applyBorder="1"/>
    <xf numFmtId="206" fontId="1" fillId="0" borderId="42" xfId="128" applyNumberFormat="1" applyFont="1" applyFill="1" applyBorder="1"/>
    <xf numFmtId="185" fontId="1" fillId="0" borderId="91" xfId="128" applyNumberFormat="1" applyFont="1" applyFill="1" applyBorder="1"/>
    <xf numFmtId="206" fontId="1" fillId="0" borderId="30" xfId="128" applyNumberFormat="1" applyFont="1" applyFill="1" applyBorder="1"/>
    <xf numFmtId="206" fontId="1" fillId="0" borderId="30" xfId="128" applyNumberFormat="1" applyFont="1" applyBorder="1"/>
    <xf numFmtId="203" fontId="1" fillId="0" borderId="24" xfId="128" applyNumberFormat="1" applyFont="1" applyFill="1" applyBorder="1"/>
    <xf numFmtId="185" fontId="1" fillId="0" borderId="14" xfId="128" applyNumberFormat="1" applyFont="1" applyFill="1" applyBorder="1"/>
    <xf numFmtId="185" fontId="1" fillId="0" borderId="92" xfId="128" applyNumberFormat="1" applyFont="1" applyFill="1" applyBorder="1"/>
    <xf numFmtId="185" fontId="1" fillId="0" borderId="29" xfId="128" applyNumberFormat="1" applyFont="1" applyFill="1" applyBorder="1"/>
    <xf numFmtId="185" fontId="1" fillId="0" borderId="90" xfId="128" applyNumberFormat="1" applyFont="1" applyFill="1" applyBorder="1"/>
    <xf numFmtId="0" fontId="1" fillId="0" borderId="99" xfId="128" applyFont="1" applyBorder="1"/>
    <xf numFmtId="203" fontId="1" fillId="0" borderId="21" xfId="128" applyNumberFormat="1" applyFont="1" applyFill="1" applyBorder="1"/>
    <xf numFmtId="206" fontId="1" fillId="0" borderId="49" xfId="128" applyNumberFormat="1" applyFont="1" applyFill="1" applyBorder="1"/>
    <xf numFmtId="206" fontId="1" fillId="0" borderId="23" xfId="128" applyNumberFormat="1" applyFont="1" applyFill="1" applyBorder="1"/>
    <xf numFmtId="0" fontId="1" fillId="0" borderId="95" xfId="128" applyFont="1" applyBorder="1"/>
    <xf numFmtId="185" fontId="1" fillId="0" borderId="52" xfId="128" applyNumberFormat="1" applyFont="1" applyFill="1" applyBorder="1"/>
    <xf numFmtId="203" fontId="1" fillId="0" borderId="52" xfId="128" applyNumberFormat="1" applyFont="1" applyFill="1" applyBorder="1"/>
    <xf numFmtId="206" fontId="1" fillId="0" borderId="72" xfId="128" applyNumberFormat="1" applyFont="1" applyFill="1" applyBorder="1"/>
    <xf numFmtId="206" fontId="1" fillId="0" borderId="62" xfId="128" applyNumberFormat="1" applyFont="1" applyFill="1" applyBorder="1"/>
    <xf numFmtId="185" fontId="1" fillId="0" borderId="105" xfId="128" applyNumberFormat="1" applyFont="1" applyFill="1" applyBorder="1"/>
    <xf numFmtId="185" fontId="1" fillId="0" borderId="105" xfId="128" applyNumberFormat="1" applyFont="1" applyBorder="1"/>
    <xf numFmtId="206" fontId="1" fillId="0" borderId="62" xfId="128" applyNumberFormat="1" applyFont="1" applyBorder="1"/>
    <xf numFmtId="0" fontId="1" fillId="0" borderId="76" xfId="128" applyFont="1" applyBorder="1" applyAlignment="1">
      <alignment horizontal="center"/>
    </xf>
    <xf numFmtId="0" fontId="1" fillId="0" borderId="76" xfId="128" applyFont="1" applyBorder="1"/>
    <xf numFmtId="203" fontId="1" fillId="0" borderId="76" xfId="128" applyNumberFormat="1" applyFont="1" applyBorder="1"/>
    <xf numFmtId="0" fontId="1" fillId="0" borderId="76" xfId="128" applyFont="1" applyFill="1" applyBorder="1"/>
    <xf numFmtId="203" fontId="1" fillId="0" borderId="76" xfId="128" applyNumberFormat="1" applyFont="1" applyFill="1" applyBorder="1"/>
    <xf numFmtId="0" fontId="1" fillId="0" borderId="0" xfId="0" applyFont="1" applyAlignment="1">
      <alignment vertical="center"/>
    </xf>
    <xf numFmtId="185" fontId="1" fillId="0" borderId="37" xfId="128" applyNumberFormat="1" applyFont="1" applyFill="1" applyBorder="1"/>
    <xf numFmtId="203" fontId="1" fillId="0" borderId="37" xfId="128" applyNumberFormat="1" applyFont="1" applyFill="1" applyBorder="1"/>
    <xf numFmtId="206" fontId="1" fillId="0" borderId="44" xfId="128" applyNumberFormat="1" applyFont="1" applyFill="1" applyBorder="1"/>
    <xf numFmtId="206" fontId="1" fillId="0" borderId="38" xfId="128" applyNumberFormat="1" applyFont="1" applyFill="1" applyBorder="1"/>
    <xf numFmtId="185" fontId="1" fillId="0" borderId="106" xfId="128" applyNumberFormat="1" applyFont="1" applyFill="1" applyBorder="1"/>
    <xf numFmtId="203" fontId="1" fillId="0" borderId="56" xfId="128" applyNumberFormat="1" applyFont="1" applyFill="1" applyBorder="1"/>
    <xf numFmtId="206" fontId="1" fillId="0" borderId="40" xfId="128" applyNumberFormat="1" applyFont="1" applyFill="1" applyBorder="1"/>
    <xf numFmtId="206" fontId="1" fillId="0" borderId="40" xfId="128" applyNumberFormat="1" applyFont="1" applyBorder="1"/>
    <xf numFmtId="206" fontId="1" fillId="0" borderId="48" xfId="128" applyNumberFormat="1" applyFont="1" applyFill="1" applyBorder="1"/>
    <xf numFmtId="206" fontId="1" fillId="0" borderId="48" xfId="128" applyNumberFormat="1" applyFont="1" applyBorder="1"/>
    <xf numFmtId="0" fontId="1" fillId="0" borderId="65" xfId="128" applyFont="1" applyBorder="1" applyAlignment="1">
      <alignment shrinkToFit="1"/>
    </xf>
    <xf numFmtId="177" fontId="1" fillId="0" borderId="14" xfId="128" applyNumberFormat="1" applyFont="1" applyFill="1" applyBorder="1"/>
    <xf numFmtId="203" fontId="1" fillId="0" borderId="24" xfId="128" applyNumberFormat="1" applyFont="1" applyFill="1" applyBorder="1" applyAlignment="1">
      <alignment horizontal="right"/>
    </xf>
    <xf numFmtId="206" fontId="1" fillId="0" borderId="14" xfId="128" applyNumberFormat="1" applyFont="1" applyFill="1" applyBorder="1" applyAlignment="1">
      <alignment horizontal="right"/>
    </xf>
    <xf numFmtId="177" fontId="1" fillId="0" borderId="92" xfId="128" quotePrefix="1" applyNumberFormat="1" applyFont="1" applyFill="1" applyBorder="1" applyAlignment="1">
      <alignment horizontal="right"/>
    </xf>
    <xf numFmtId="206" fontId="1" fillId="0" borderId="15" xfId="128" applyNumberFormat="1" applyFont="1" applyFill="1" applyBorder="1" applyAlignment="1">
      <alignment horizontal="right"/>
    </xf>
    <xf numFmtId="206" fontId="1" fillId="0" borderId="30" xfId="128" applyNumberFormat="1" applyFont="1" applyFill="1" applyBorder="1" applyAlignment="1"/>
    <xf numFmtId="206" fontId="1" fillId="0" borderId="30" xfId="128" applyNumberFormat="1" applyFont="1" applyBorder="1" applyAlignment="1"/>
    <xf numFmtId="216" fontId="1" fillId="0" borderId="52" xfId="128" applyNumberFormat="1" applyFont="1" applyFill="1" applyBorder="1"/>
    <xf numFmtId="216" fontId="1" fillId="0" borderId="52" xfId="128" applyNumberFormat="1" applyFont="1" applyBorder="1"/>
    <xf numFmtId="0" fontId="1" fillId="0" borderId="0" xfId="127" applyFont="1"/>
    <xf numFmtId="203" fontId="1" fillId="0" borderId="0" xfId="127" applyNumberFormat="1" applyFont="1"/>
    <xf numFmtId="0" fontId="1" fillId="0" borderId="86" xfId="127" applyFont="1" applyBorder="1"/>
    <xf numFmtId="0" fontId="1" fillId="0" borderId="86" xfId="127" applyFont="1" applyFill="1" applyBorder="1"/>
    <xf numFmtId="203" fontId="1" fillId="0" borderId="0" xfId="127" applyNumberFormat="1" applyFont="1" applyFill="1"/>
    <xf numFmtId="0" fontId="1" fillId="0" borderId="0" xfId="127" applyFont="1" applyFill="1"/>
    <xf numFmtId="177" fontId="1" fillId="0" borderId="0" xfId="127" applyNumberFormat="1" applyFont="1"/>
    <xf numFmtId="206" fontId="1" fillId="0" borderId="0" xfId="127" applyNumberFormat="1" applyFont="1"/>
    <xf numFmtId="206" fontId="1" fillId="0" borderId="0" xfId="127" quotePrefix="1" applyNumberFormat="1" applyFont="1" applyAlignment="1">
      <alignment horizontal="right"/>
    </xf>
    <xf numFmtId="206" fontId="1" fillId="0" borderId="0" xfId="127" quotePrefix="1" applyNumberFormat="1" applyFont="1" applyFill="1" applyAlignment="1">
      <alignment horizontal="right"/>
    </xf>
    <xf numFmtId="0" fontId="1" fillId="0" borderId="0" xfId="126" applyFont="1" applyFill="1"/>
    <xf numFmtId="177" fontId="1" fillId="0" borderId="0" xfId="126" applyNumberFormat="1" applyFont="1"/>
    <xf numFmtId="203" fontId="1" fillId="0" borderId="0" xfId="126" applyNumberFormat="1" applyFont="1"/>
    <xf numFmtId="206" fontId="1" fillId="0" borderId="0" xfId="126" applyNumberFormat="1" applyFont="1"/>
    <xf numFmtId="185" fontId="1" fillId="0" borderId="0" xfId="126" applyNumberFormat="1" applyFont="1"/>
    <xf numFmtId="40" fontId="1" fillId="0" borderId="0" xfId="65" applyNumberFormat="1" applyFont="1" applyAlignment="1"/>
    <xf numFmtId="0" fontId="1" fillId="0" borderId="0" xfId="125" applyFont="1"/>
    <xf numFmtId="0" fontId="1" fillId="0" borderId="0" xfId="107" applyFont="1">
      <alignment vertical="center"/>
    </xf>
    <xf numFmtId="0" fontId="1" fillId="0" borderId="0" xfId="107" applyFont="1" applyFill="1">
      <alignment vertical="center"/>
    </xf>
    <xf numFmtId="0" fontId="1" fillId="0" borderId="0" xfId="125" applyFont="1" applyBorder="1"/>
    <xf numFmtId="206" fontId="1" fillId="0" borderId="0" xfId="107" applyNumberFormat="1" applyFont="1" applyFill="1" applyBorder="1" applyAlignment="1">
      <alignment horizontal="right"/>
    </xf>
    <xf numFmtId="0" fontId="1" fillId="0" borderId="0" xfId="107" applyFont="1" applyAlignment="1">
      <alignment horizontal="right" vertical="center"/>
    </xf>
    <xf numFmtId="0" fontId="1" fillId="0" borderId="60" xfId="125" applyFont="1" applyBorder="1" applyAlignment="1">
      <alignment horizontal="center"/>
    </xf>
    <xf numFmtId="0" fontId="1" fillId="0" borderId="21" xfId="125" applyFont="1" applyBorder="1" applyAlignment="1">
      <alignment horizontal="center"/>
    </xf>
    <xf numFmtId="0" fontId="1" fillId="0" borderId="49" xfId="125" applyFont="1" applyBorder="1" applyAlignment="1">
      <alignment horizontal="center"/>
    </xf>
    <xf numFmtId="0" fontId="1" fillId="0" borderId="21" xfId="125" applyFont="1" applyFill="1" applyBorder="1" applyAlignment="1">
      <alignment horizontal="center"/>
    </xf>
    <xf numFmtId="0" fontId="1" fillId="0" borderId="49" xfId="125" applyFont="1" applyFill="1" applyBorder="1" applyAlignment="1">
      <alignment horizontal="center"/>
    </xf>
    <xf numFmtId="0" fontId="1" fillId="0" borderId="23" xfId="125" applyFont="1" applyBorder="1" applyAlignment="1">
      <alignment horizontal="center"/>
    </xf>
    <xf numFmtId="0" fontId="1" fillId="0" borderId="64" xfId="125" applyFont="1" applyBorder="1"/>
    <xf numFmtId="38" fontId="1" fillId="0" borderId="107" xfId="125" applyNumberFormat="1" applyFont="1" applyFill="1" applyBorder="1" applyAlignment="1">
      <alignment horizontal="right"/>
    </xf>
    <xf numFmtId="204" fontId="1" fillId="0" borderId="26" xfId="125" applyNumberFormat="1" applyFont="1" applyFill="1" applyBorder="1"/>
    <xf numFmtId="176" fontId="1" fillId="46" borderId="26" xfId="125" applyNumberFormat="1" applyFont="1" applyFill="1" applyBorder="1" applyAlignment="1">
      <alignment horizontal="right"/>
    </xf>
    <xf numFmtId="38" fontId="1" fillId="0" borderId="26" xfId="125" applyNumberFormat="1" applyFont="1" applyFill="1" applyBorder="1" applyAlignment="1">
      <alignment horizontal="right"/>
    </xf>
    <xf numFmtId="177" fontId="1" fillId="0" borderId="70" xfId="124" applyNumberFormat="1" applyFont="1" applyFill="1" applyBorder="1"/>
    <xf numFmtId="184" fontId="1" fillId="0" borderId="50" xfId="54" applyNumberFormat="1" applyFont="1" applyFill="1" applyBorder="1" applyAlignment="1"/>
    <xf numFmtId="176" fontId="1" fillId="46" borderId="27" xfId="125" applyNumberFormat="1" applyFont="1" applyFill="1" applyBorder="1" applyAlignment="1">
      <alignment horizontal="right"/>
    </xf>
    <xf numFmtId="0" fontId="1" fillId="0" borderId="65" xfId="125" applyFont="1" applyBorder="1"/>
    <xf numFmtId="38" fontId="1" fillId="0" borderId="108" xfId="125" applyNumberFormat="1" applyFont="1" applyFill="1" applyBorder="1" applyAlignment="1">
      <alignment horizontal="right"/>
    </xf>
    <xf numFmtId="204" fontId="1" fillId="0" borderId="29" xfId="125" applyNumberFormat="1" applyFont="1" applyFill="1" applyBorder="1"/>
    <xf numFmtId="176" fontId="1" fillId="46" borderId="29" xfId="125" applyNumberFormat="1" applyFont="1" applyFill="1" applyBorder="1" applyAlignment="1">
      <alignment horizontal="right"/>
    </xf>
    <xf numFmtId="38" fontId="1" fillId="0" borderId="29" xfId="125" applyNumberFormat="1" applyFont="1" applyFill="1" applyBorder="1" applyAlignment="1">
      <alignment horizontal="right"/>
    </xf>
    <xf numFmtId="177" fontId="1" fillId="0" borderId="42" xfId="124" applyNumberFormat="1" applyFont="1" applyBorder="1" applyAlignment="1">
      <alignment horizontal="right"/>
    </xf>
    <xf numFmtId="177" fontId="1" fillId="0" borderId="42" xfId="124" applyNumberFormat="1" applyFont="1" applyFill="1" applyBorder="1" applyAlignment="1">
      <alignment horizontal="right"/>
    </xf>
    <xf numFmtId="184" fontId="1" fillId="0" borderId="29" xfId="54" applyNumberFormat="1" applyFont="1" applyFill="1" applyBorder="1" applyAlignment="1"/>
    <xf numFmtId="177" fontId="1" fillId="0" borderId="42" xfId="124" applyNumberFormat="1" applyFont="1" applyFill="1" applyBorder="1"/>
    <xf numFmtId="176" fontId="1" fillId="46" borderId="30" xfId="125" applyNumberFormat="1" applyFont="1" applyFill="1" applyBorder="1" applyAlignment="1">
      <alignment horizontal="right"/>
    </xf>
    <xf numFmtId="177" fontId="1" fillId="0" borderId="42" xfId="124" applyNumberFormat="1" applyFont="1" applyBorder="1"/>
    <xf numFmtId="184" fontId="1" fillId="0" borderId="24" xfId="54" applyNumberFormat="1" applyFont="1" applyFill="1" applyBorder="1" applyAlignment="1"/>
    <xf numFmtId="0" fontId="1" fillId="0" borderId="99" xfId="125" applyFont="1" applyBorder="1"/>
    <xf numFmtId="38" fontId="1" fillId="0" borderId="109" xfId="125" applyNumberFormat="1" applyFont="1" applyFill="1" applyBorder="1" applyAlignment="1">
      <alignment horizontal="right"/>
    </xf>
    <xf numFmtId="204" fontId="1" fillId="0" borderId="21" xfId="125" applyNumberFormat="1" applyFont="1" applyFill="1" applyBorder="1" applyAlignment="1">
      <alignment horizontal="right"/>
    </xf>
    <xf numFmtId="38" fontId="1" fillId="0" borderId="21" xfId="125" applyNumberFormat="1" applyFont="1" applyFill="1" applyBorder="1" applyAlignment="1">
      <alignment horizontal="right"/>
    </xf>
    <xf numFmtId="176" fontId="1" fillId="0" borderId="49" xfId="125" applyNumberFormat="1" applyFont="1" applyBorder="1" applyAlignment="1">
      <alignment horizontal="right"/>
    </xf>
    <xf numFmtId="184" fontId="1" fillId="0" borderId="12" xfId="54" applyNumberFormat="1" applyFont="1" applyFill="1" applyBorder="1" applyAlignment="1"/>
    <xf numFmtId="184" fontId="1" fillId="0" borderId="21" xfId="54" applyNumberFormat="1" applyFont="1" applyFill="1" applyBorder="1" applyAlignment="1"/>
    <xf numFmtId="176" fontId="1" fillId="46" borderId="23" xfId="125" applyNumberFormat="1" applyFont="1" applyFill="1" applyBorder="1" applyAlignment="1">
      <alignment horizontal="right"/>
    </xf>
    <xf numFmtId="0" fontId="1" fillId="0" borderId="95" xfId="125" applyFont="1" applyBorder="1"/>
    <xf numFmtId="38" fontId="1" fillId="0" borderId="33" xfId="125" applyNumberFormat="1" applyFont="1" applyFill="1" applyBorder="1" applyAlignment="1">
      <alignment horizontal="right"/>
    </xf>
    <xf numFmtId="204" fontId="1" fillId="0" borderId="32" xfId="125" applyNumberFormat="1" applyFont="1" applyFill="1" applyBorder="1"/>
    <xf numFmtId="176" fontId="1" fillId="0" borderId="32" xfId="125" applyNumberFormat="1" applyFont="1" applyBorder="1" applyAlignment="1">
      <alignment horizontal="right"/>
    </xf>
    <xf numFmtId="38" fontId="1" fillId="0" borderId="32" xfId="125" applyNumberFormat="1" applyFont="1" applyFill="1" applyBorder="1" applyAlignment="1">
      <alignment horizontal="right"/>
    </xf>
    <xf numFmtId="177" fontId="1" fillId="0" borderId="46" xfId="124" applyNumberFormat="1" applyFont="1" applyBorder="1"/>
    <xf numFmtId="177" fontId="1" fillId="0" borderId="46" xfId="124" applyNumberFormat="1" applyFont="1" applyFill="1" applyBorder="1"/>
    <xf numFmtId="38" fontId="1" fillId="0" borderId="32" xfId="125" applyNumberFormat="1" applyFont="1" applyBorder="1" applyAlignment="1">
      <alignment horizontal="right"/>
    </xf>
    <xf numFmtId="184" fontId="1" fillId="0" borderId="32" xfId="54" applyNumberFormat="1" applyFont="1" applyBorder="1" applyAlignment="1"/>
    <xf numFmtId="176" fontId="1" fillId="46" borderId="66" xfId="125" applyNumberFormat="1" applyFont="1" applyFill="1" applyBorder="1" applyAlignment="1">
      <alignment horizontal="right"/>
    </xf>
    <xf numFmtId="0" fontId="1" fillId="0" borderId="0" xfId="125" applyFont="1" applyAlignment="1">
      <alignment horizontal="center"/>
    </xf>
    <xf numFmtId="0" fontId="1" fillId="0" borderId="0" xfId="125" applyFont="1" applyBorder="1" applyAlignment="1">
      <alignment horizontal="right"/>
    </xf>
    <xf numFmtId="0" fontId="1" fillId="0" borderId="0" xfId="125" applyFont="1" applyBorder="1" applyAlignment="1">
      <alignment horizontal="center"/>
    </xf>
    <xf numFmtId="0" fontId="1" fillId="0" borderId="0" xfId="125" applyFont="1" applyFill="1" applyBorder="1" applyAlignment="1">
      <alignment horizontal="right"/>
    </xf>
    <xf numFmtId="0" fontId="1" fillId="0" borderId="16" xfId="125" applyFont="1" applyFill="1" applyBorder="1"/>
    <xf numFmtId="0" fontId="1" fillId="0" borderId="16" xfId="125" applyFont="1" applyFill="1" applyBorder="1" applyAlignment="1">
      <alignment horizontal="right"/>
    </xf>
    <xf numFmtId="0" fontId="1" fillId="0" borderId="0" xfId="125" applyFont="1" applyFill="1" applyBorder="1" applyAlignment="1">
      <alignment horizontal="center"/>
    </xf>
    <xf numFmtId="0" fontId="1" fillId="46" borderId="0" xfId="125" applyFont="1" applyFill="1" applyBorder="1" applyAlignment="1">
      <alignment horizontal="center"/>
    </xf>
    <xf numFmtId="0" fontId="1" fillId="0" borderId="98" xfId="125" applyFont="1" applyBorder="1"/>
    <xf numFmtId="38" fontId="1" fillId="0" borderId="110" xfId="125" applyNumberFormat="1" applyFont="1" applyFill="1" applyBorder="1" applyAlignment="1">
      <alignment horizontal="right"/>
    </xf>
    <xf numFmtId="204" fontId="1" fillId="0" borderId="37" xfId="125" applyNumberFormat="1" applyFont="1" applyFill="1" applyBorder="1"/>
    <xf numFmtId="206" fontId="1" fillId="46" borderId="37" xfId="125" applyNumberFormat="1" applyFont="1" applyFill="1" applyBorder="1" applyAlignment="1">
      <alignment horizontal="right"/>
    </xf>
    <xf numFmtId="177" fontId="1" fillId="0" borderId="38" xfId="124" applyNumberFormat="1" applyFont="1" applyBorder="1"/>
    <xf numFmtId="38" fontId="1" fillId="0" borderId="37" xfId="125" applyNumberFormat="1" applyFont="1" applyFill="1" applyBorder="1" applyAlignment="1">
      <alignment horizontal="right"/>
    </xf>
    <xf numFmtId="177" fontId="1" fillId="0" borderId="38" xfId="124" applyNumberFormat="1" applyFont="1" applyFill="1" applyBorder="1"/>
    <xf numFmtId="184" fontId="1" fillId="0" borderId="56" xfId="54" applyNumberFormat="1" applyFont="1" applyFill="1" applyBorder="1" applyAlignment="1"/>
    <xf numFmtId="176" fontId="1" fillId="46" borderId="40" xfId="125" applyNumberFormat="1" applyFont="1" applyFill="1" applyBorder="1" applyAlignment="1">
      <alignment horizontal="right"/>
    </xf>
    <xf numFmtId="38" fontId="1" fillId="0" borderId="31" xfId="125" applyNumberFormat="1" applyFont="1" applyFill="1" applyBorder="1" applyAlignment="1">
      <alignment horizontal="right"/>
    </xf>
    <xf numFmtId="204" fontId="1" fillId="0" borderId="24" xfId="125" applyNumberFormat="1" applyFont="1" applyFill="1" applyBorder="1"/>
    <xf numFmtId="206" fontId="1" fillId="46" borderId="29" xfId="125" applyNumberFormat="1" applyFont="1" applyFill="1" applyBorder="1" applyAlignment="1">
      <alignment horizontal="right"/>
    </xf>
    <xf numFmtId="38" fontId="1" fillId="0" borderId="60" xfId="125" applyNumberFormat="1" applyFont="1" applyFill="1" applyBorder="1" applyAlignment="1">
      <alignment horizontal="right"/>
    </xf>
    <xf numFmtId="204" fontId="1" fillId="0" borderId="21" xfId="125" applyNumberFormat="1" applyFont="1" applyFill="1" applyBorder="1"/>
    <xf numFmtId="206" fontId="1" fillId="46" borderId="32" xfId="125" applyNumberFormat="1" applyFont="1" applyFill="1" applyBorder="1" applyAlignment="1">
      <alignment horizontal="right"/>
    </xf>
    <xf numFmtId="206" fontId="1" fillId="46" borderId="66" xfId="125" applyNumberFormat="1" applyFont="1" applyFill="1" applyBorder="1" applyAlignment="1">
      <alignment horizontal="right"/>
    </xf>
    <xf numFmtId="176" fontId="1" fillId="0" borderId="0" xfId="125" quotePrefix="1" applyNumberFormat="1" applyFont="1" applyBorder="1" applyAlignment="1">
      <alignment horizontal="right"/>
    </xf>
    <xf numFmtId="0" fontId="1" fillId="0" borderId="0" xfId="0" applyFont="1" applyFill="1" applyAlignment="1">
      <alignment vertical="center"/>
    </xf>
    <xf numFmtId="177" fontId="1" fillId="0" borderId="0" xfId="135" applyNumberFormat="1" applyFont="1"/>
    <xf numFmtId="0" fontId="1" fillId="0" borderId="0" xfId="135" applyFont="1" applyFill="1"/>
    <xf numFmtId="0" fontId="1" fillId="0" borderId="0" xfId="135" applyFont="1"/>
    <xf numFmtId="0" fontId="1" fillId="0" borderId="16" xfId="135" applyFont="1" applyFill="1" applyBorder="1"/>
    <xf numFmtId="177" fontId="1" fillId="0" borderId="0" xfId="135" applyNumberFormat="1" applyFont="1" applyFill="1" applyAlignment="1">
      <alignment horizontal="right"/>
    </xf>
    <xf numFmtId="177" fontId="1" fillId="0" borderId="60" xfId="136" applyNumberFormat="1" applyFont="1" applyFill="1" applyBorder="1" applyAlignment="1">
      <alignment horizontal="center"/>
    </xf>
    <xf numFmtId="177" fontId="1" fillId="0" borderId="21" xfId="136" applyNumberFormat="1" applyFont="1" applyFill="1" applyBorder="1" applyAlignment="1">
      <alignment horizontal="center"/>
    </xf>
    <xf numFmtId="177" fontId="1" fillId="0" borderId="172" xfId="136" applyNumberFormat="1" applyFont="1" applyFill="1" applyBorder="1" applyAlignment="1">
      <alignment horizontal="center"/>
    </xf>
    <xf numFmtId="177" fontId="1" fillId="0" borderId="49" xfId="136" applyNumberFormat="1" applyFont="1" applyFill="1" applyBorder="1" applyAlignment="1">
      <alignment horizontal="center"/>
    </xf>
    <xf numFmtId="177" fontId="1" fillId="0" borderId="23" xfId="136" applyNumberFormat="1" applyFont="1" applyFill="1" applyBorder="1" applyAlignment="1">
      <alignment horizontal="center"/>
    </xf>
    <xf numFmtId="38" fontId="1" fillId="0" borderId="24" xfId="65" applyNumberFormat="1" applyFont="1" applyFill="1" applyBorder="1" applyAlignment="1"/>
    <xf numFmtId="207" fontId="1" fillId="0" borderId="26" xfId="136" applyNumberFormat="1" applyFont="1" applyFill="1" applyBorder="1" applyAlignment="1">
      <alignment horizontal="right" vertical="center"/>
    </xf>
    <xf numFmtId="38" fontId="1" fillId="0" borderId="29" xfId="65" applyNumberFormat="1" applyFont="1" applyFill="1" applyBorder="1" applyAlignment="1"/>
    <xf numFmtId="207" fontId="1" fillId="0" borderId="13" xfId="136" applyNumberFormat="1" applyFont="1" applyFill="1" applyBorder="1" applyAlignment="1">
      <alignment horizontal="right" vertical="center"/>
    </xf>
    <xf numFmtId="38" fontId="1" fillId="0" borderId="31" xfId="65" applyNumberFormat="1" applyFont="1" applyFill="1" applyBorder="1" applyAlignment="1"/>
    <xf numFmtId="207" fontId="1" fillId="0" borderId="61" xfId="136" applyNumberFormat="1" applyFont="1" applyFill="1" applyBorder="1" applyAlignment="1">
      <alignment horizontal="right" vertical="center"/>
    </xf>
    <xf numFmtId="38" fontId="1" fillId="0" borderId="14" xfId="65" applyNumberFormat="1" applyFont="1" applyFill="1" applyBorder="1" applyAlignment="1"/>
    <xf numFmtId="207" fontId="1" fillId="0" borderId="29" xfId="136" applyNumberFormat="1" applyFont="1" applyFill="1" applyBorder="1" applyAlignment="1">
      <alignment horizontal="right" vertical="center"/>
    </xf>
    <xf numFmtId="38" fontId="1" fillId="0" borderId="14" xfId="65" applyNumberFormat="1" applyFont="1" applyFill="1" applyBorder="1" applyAlignment="1">
      <alignment horizontal="right"/>
    </xf>
    <xf numFmtId="207" fontId="1" fillId="0" borderId="173" xfId="136" applyNumberFormat="1" applyFont="1" applyFill="1" applyBorder="1" applyAlignment="1">
      <alignment horizontal="right" vertical="center"/>
    </xf>
    <xf numFmtId="207" fontId="1" fillId="0" borderId="42" xfId="136" applyNumberFormat="1" applyFont="1" applyFill="1" applyBorder="1" applyAlignment="1">
      <alignment horizontal="right" vertical="center"/>
    </xf>
    <xf numFmtId="207" fontId="1" fillId="0" borderId="30" xfId="136" applyNumberFormat="1" applyFont="1" applyFill="1" applyBorder="1" applyAlignment="1">
      <alignment horizontal="right" vertical="center"/>
    </xf>
    <xf numFmtId="38" fontId="1" fillId="0" borderId="29" xfId="136" applyNumberFormat="1" applyFont="1" applyFill="1" applyBorder="1" applyAlignment="1">
      <alignment horizontal="right"/>
    </xf>
    <xf numFmtId="38" fontId="1" fillId="0" borderId="31" xfId="136" applyNumberFormat="1" applyFont="1" applyFill="1" applyBorder="1" applyAlignment="1">
      <alignment horizontal="right"/>
    </xf>
    <xf numFmtId="38" fontId="1" fillId="0" borderId="60" xfId="136" applyNumberFormat="1" applyFont="1" applyFill="1" applyBorder="1" applyAlignment="1">
      <alignment horizontal="right"/>
    </xf>
    <xf numFmtId="38" fontId="1" fillId="0" borderId="21" xfId="65" applyNumberFormat="1" applyFont="1" applyFill="1" applyBorder="1" applyAlignment="1"/>
    <xf numFmtId="207" fontId="1" fillId="0" borderId="14" xfId="136" applyNumberFormat="1" applyFont="1" applyFill="1" applyBorder="1" applyAlignment="1">
      <alignment horizontal="right" vertical="center"/>
    </xf>
    <xf numFmtId="38" fontId="1" fillId="0" borderId="21" xfId="136" applyNumberFormat="1" applyFont="1" applyFill="1" applyBorder="1" applyAlignment="1">
      <alignment horizontal="right"/>
    </xf>
    <xf numFmtId="207" fontId="1" fillId="0" borderId="53" xfId="136" applyNumberFormat="1" applyFont="1" applyFill="1" applyBorder="1" applyAlignment="1">
      <alignment horizontal="right"/>
    </xf>
    <xf numFmtId="207" fontId="1" fillId="0" borderId="52" xfId="65" applyNumberFormat="1" applyFont="1" applyFill="1" applyBorder="1" applyAlignment="1"/>
    <xf numFmtId="207" fontId="1" fillId="0" borderId="52" xfId="136" applyNumberFormat="1" applyFont="1" applyFill="1" applyBorder="1" applyAlignment="1">
      <alignment horizontal="right" vertical="center"/>
    </xf>
    <xf numFmtId="207" fontId="1" fillId="0" borderId="52" xfId="136" applyNumberFormat="1" applyFont="1" applyFill="1" applyBorder="1" applyAlignment="1">
      <alignment horizontal="right"/>
    </xf>
    <xf numFmtId="0" fontId="1" fillId="0" borderId="64" xfId="136" applyFont="1" applyBorder="1" applyAlignment="1">
      <alignment horizontal="center"/>
    </xf>
    <xf numFmtId="38" fontId="1" fillId="0" borderId="25" xfId="136" applyNumberFormat="1" applyFont="1" applyFill="1" applyBorder="1" applyAlignment="1">
      <alignment horizontal="right"/>
    </xf>
    <xf numFmtId="38" fontId="1" fillId="0" borderId="28" xfId="136" applyNumberFormat="1" applyFont="1" applyFill="1" applyBorder="1" applyAlignment="1">
      <alignment horizontal="right"/>
    </xf>
    <xf numFmtId="38" fontId="1" fillId="0" borderId="14" xfId="136" applyNumberFormat="1" applyFont="1" applyFill="1" applyBorder="1" applyAlignment="1">
      <alignment horizontal="right"/>
    </xf>
    <xf numFmtId="0" fontId="1" fillId="0" borderId="111" xfId="136" applyFont="1" applyBorder="1" applyAlignment="1">
      <alignment horizontal="center"/>
    </xf>
    <xf numFmtId="38" fontId="1" fillId="0" borderId="173" xfId="136" applyNumberFormat="1" applyFont="1" applyFill="1" applyBorder="1" applyAlignment="1">
      <alignment horizontal="right"/>
    </xf>
    <xf numFmtId="38" fontId="1" fillId="0" borderId="30" xfId="136" applyNumberFormat="1" applyFont="1" applyFill="1" applyBorder="1" applyAlignment="1">
      <alignment horizontal="right"/>
    </xf>
    <xf numFmtId="0" fontId="1" fillId="0" borderId="99" xfId="136" applyFont="1" applyBorder="1" applyAlignment="1">
      <alignment horizontal="center"/>
    </xf>
    <xf numFmtId="38" fontId="1" fillId="0" borderId="29" xfId="65" applyNumberFormat="1" applyFont="1" applyFill="1" applyBorder="1" applyAlignment="1">
      <alignment horizontal="right"/>
    </xf>
    <xf numFmtId="207" fontId="1" fillId="0" borderId="24" xfId="136" applyNumberFormat="1" applyFont="1" applyFill="1" applyBorder="1" applyAlignment="1">
      <alignment horizontal="right" vertical="center"/>
    </xf>
    <xf numFmtId="207" fontId="1" fillId="0" borderId="172" xfId="136" applyNumberFormat="1" applyFont="1" applyFill="1" applyBorder="1" applyAlignment="1">
      <alignment horizontal="right" vertical="center"/>
    </xf>
    <xf numFmtId="207" fontId="1" fillId="0" borderId="23" xfId="136" applyNumberFormat="1" applyFont="1" applyFill="1" applyBorder="1" applyAlignment="1">
      <alignment horizontal="right" vertical="center"/>
    </xf>
    <xf numFmtId="0" fontId="1" fillId="0" borderId="0" xfId="136" applyFont="1" applyBorder="1" applyAlignment="1">
      <alignment horizontal="center"/>
    </xf>
    <xf numFmtId="177" fontId="1" fillId="0" borderId="0" xfId="136" applyNumberFormat="1" applyFont="1" applyBorder="1" applyAlignment="1">
      <alignment horizontal="right"/>
    </xf>
    <xf numFmtId="177" fontId="1" fillId="0" borderId="0" xfId="136" applyNumberFormat="1" applyFont="1" applyBorder="1"/>
    <xf numFmtId="177" fontId="1" fillId="0" borderId="0" xfId="136" applyNumberFormat="1" applyFont="1"/>
    <xf numFmtId="0" fontId="1" fillId="0" borderId="0" xfId="136" applyFont="1" applyFill="1"/>
    <xf numFmtId="177" fontId="1" fillId="0" borderId="0" xfId="136" quotePrefix="1" applyNumberFormat="1" applyFont="1" applyFill="1" applyAlignment="1">
      <alignment horizontal="right"/>
    </xf>
    <xf numFmtId="177" fontId="1" fillId="0" borderId="0" xfId="135" quotePrefix="1" applyNumberFormat="1" applyFont="1" applyAlignment="1">
      <alignment horizontal="right"/>
    </xf>
    <xf numFmtId="177" fontId="1" fillId="0" borderId="0" xfId="135" quotePrefix="1" applyNumberFormat="1" applyFont="1" applyFill="1" applyAlignment="1">
      <alignment horizontal="right"/>
    </xf>
    <xf numFmtId="177" fontId="1" fillId="0" borderId="0" xfId="134" applyNumberFormat="1" applyFont="1"/>
    <xf numFmtId="177" fontId="1" fillId="0" borderId="0" xfId="87" applyNumberFormat="1" applyFont="1"/>
    <xf numFmtId="0" fontId="1" fillId="0" borderId="0" xfId="87" applyFont="1"/>
    <xf numFmtId="0" fontId="1" fillId="0" borderId="0" xfId="86" applyFont="1"/>
    <xf numFmtId="177" fontId="1" fillId="0" borderId="0" xfId="87" applyNumberFormat="1" applyFont="1" applyAlignment="1">
      <alignment horizontal="right"/>
    </xf>
    <xf numFmtId="177" fontId="1" fillId="0" borderId="60" xfId="88" applyNumberFormat="1" applyFont="1" applyFill="1" applyBorder="1" applyAlignment="1">
      <alignment horizontal="center" vertical="center"/>
    </xf>
    <xf numFmtId="177" fontId="1" fillId="0" borderId="21" xfId="88" applyNumberFormat="1" applyFont="1" applyFill="1" applyBorder="1" applyAlignment="1">
      <alignment horizontal="center" vertical="center"/>
    </xf>
    <xf numFmtId="177" fontId="1" fillId="0" borderId="49" xfId="88" applyNumberFormat="1" applyFont="1" applyFill="1" applyBorder="1" applyAlignment="1">
      <alignment horizontal="center" vertical="center"/>
    </xf>
    <xf numFmtId="177" fontId="1" fillId="0" borderId="23" xfId="88" applyNumberFormat="1" applyFont="1" applyFill="1" applyBorder="1" applyAlignment="1">
      <alignment horizontal="center" vertical="center"/>
    </xf>
    <xf numFmtId="0" fontId="1" fillId="0" borderId="24" xfId="88" applyFont="1" applyBorder="1"/>
    <xf numFmtId="207" fontId="1" fillId="0" borderId="24" xfId="88" applyNumberFormat="1" applyFont="1" applyFill="1" applyBorder="1"/>
    <xf numFmtId="38" fontId="1" fillId="0" borderId="28" xfId="65" applyNumberFormat="1" applyFont="1" applyFill="1" applyBorder="1" applyAlignment="1"/>
    <xf numFmtId="0" fontId="1" fillId="0" borderId="29" xfId="88" applyFont="1" applyBorder="1" applyAlignment="1">
      <alignment horizontal="distributed"/>
    </xf>
    <xf numFmtId="38" fontId="1" fillId="0" borderId="41" xfId="65" applyNumberFormat="1" applyFont="1" applyFill="1" applyBorder="1" applyAlignment="1"/>
    <xf numFmtId="0" fontId="1" fillId="0" borderId="29" xfId="88" applyFont="1" applyBorder="1"/>
    <xf numFmtId="0" fontId="1" fillId="0" borderId="47" xfId="88" applyFont="1" applyBorder="1" applyAlignment="1">
      <alignment horizontal="distributed"/>
    </xf>
    <xf numFmtId="207" fontId="1" fillId="0" borderId="47" xfId="88" applyNumberFormat="1" applyFont="1" applyFill="1" applyBorder="1"/>
    <xf numFmtId="38" fontId="1" fillId="0" borderId="45" xfId="65" applyNumberFormat="1" applyFont="1" applyFill="1" applyBorder="1" applyAlignment="1"/>
    <xf numFmtId="0" fontId="1" fillId="0" borderId="0" xfId="88" applyFont="1" applyBorder="1" applyAlignment="1">
      <alignment vertical="center" wrapText="1"/>
    </xf>
    <xf numFmtId="0" fontId="1" fillId="0" borderId="0" xfId="88" applyFont="1" applyBorder="1" applyAlignment="1">
      <alignment horizontal="distributed"/>
    </xf>
    <xf numFmtId="177" fontId="1" fillId="0" borderId="0" xfId="88" applyNumberFormat="1" applyFont="1" applyBorder="1"/>
    <xf numFmtId="177" fontId="1" fillId="0" borderId="86" xfId="88" applyNumberFormat="1" applyFont="1" applyBorder="1"/>
    <xf numFmtId="177" fontId="1" fillId="0" borderId="0" xfId="88" applyNumberFormat="1" applyFont="1"/>
    <xf numFmtId="0" fontId="1" fillId="0" borderId="0" xfId="88" applyFont="1" applyBorder="1"/>
    <xf numFmtId="0" fontId="1" fillId="0" borderId="0" xfId="88" applyFont="1"/>
    <xf numFmtId="177" fontId="1" fillId="0" borderId="0" xfId="88" quotePrefix="1" applyNumberFormat="1" applyFont="1" applyAlignment="1">
      <alignment horizontal="right"/>
    </xf>
    <xf numFmtId="177" fontId="1" fillId="0" borderId="0" xfId="86" applyNumberFormat="1" applyFont="1"/>
    <xf numFmtId="177" fontId="1" fillId="0" borderId="0" xfId="90" applyNumberFormat="1" applyFont="1" applyFill="1"/>
    <xf numFmtId="0" fontId="1" fillId="0" borderId="0" xfId="90" applyFont="1" applyFill="1"/>
    <xf numFmtId="0" fontId="1" fillId="0" borderId="0" xfId="89" applyFont="1"/>
    <xf numFmtId="0" fontId="1" fillId="0" borderId="16" xfId="90" applyFont="1" applyFill="1" applyBorder="1"/>
    <xf numFmtId="177" fontId="1" fillId="0" borderId="0" xfId="90" applyNumberFormat="1" applyFont="1" applyFill="1" applyAlignment="1">
      <alignment horizontal="right"/>
    </xf>
    <xf numFmtId="0" fontId="1" fillId="0" borderId="21" xfId="91" applyFont="1" applyFill="1" applyBorder="1" applyAlignment="1">
      <alignment horizontal="center"/>
    </xf>
    <xf numFmtId="0" fontId="1" fillId="0" borderId="60" xfId="91" applyFont="1" applyFill="1" applyBorder="1" applyAlignment="1">
      <alignment horizontal="center"/>
    </xf>
    <xf numFmtId="0" fontId="1" fillId="0" borderId="100" xfId="91" applyFont="1" applyFill="1" applyBorder="1" applyAlignment="1">
      <alignment horizontal="center"/>
    </xf>
    <xf numFmtId="0" fontId="1" fillId="0" borderId="101" xfId="91" applyFont="1" applyFill="1" applyBorder="1" applyAlignment="1">
      <alignment horizontal="center"/>
    </xf>
    <xf numFmtId="178" fontId="1" fillId="0" borderId="10" xfId="91" applyNumberFormat="1" applyFont="1" applyFill="1" applyBorder="1"/>
    <xf numFmtId="207" fontId="1" fillId="0" borderId="24" xfId="91" applyNumberFormat="1" applyFont="1" applyFill="1" applyBorder="1"/>
    <xf numFmtId="207" fontId="1" fillId="0" borderId="14" xfId="65" applyNumberFormat="1" applyFont="1" applyFill="1" applyBorder="1" applyAlignment="1"/>
    <xf numFmtId="178" fontId="1" fillId="0" borderId="112" xfId="91" applyNumberFormat="1" applyFont="1" applyFill="1" applyBorder="1"/>
    <xf numFmtId="207" fontId="1" fillId="0" borderId="14" xfId="91" applyNumberFormat="1" applyFont="1" applyFill="1" applyBorder="1"/>
    <xf numFmtId="207" fontId="1" fillId="0" borderId="21" xfId="65" applyNumberFormat="1" applyFont="1" applyFill="1" applyBorder="1" applyAlignment="1"/>
    <xf numFmtId="178" fontId="1" fillId="0" borderId="85" xfId="91" applyNumberFormat="1" applyFont="1" applyFill="1" applyBorder="1" applyAlignment="1">
      <alignment horizontal="distributed"/>
    </xf>
    <xf numFmtId="207" fontId="1" fillId="0" borderId="53" xfId="65" applyNumberFormat="1" applyFont="1" applyFill="1" applyBorder="1" applyAlignment="1"/>
    <xf numFmtId="207" fontId="1" fillId="0" borderId="52" xfId="91" applyNumberFormat="1" applyFont="1" applyFill="1" applyBorder="1"/>
    <xf numFmtId="0" fontId="1" fillId="0" borderId="0" xfId="78" applyFont="1" applyFill="1"/>
    <xf numFmtId="0" fontId="1" fillId="0" borderId="0" xfId="78" applyFont="1" applyFill="1" applyBorder="1"/>
    <xf numFmtId="177" fontId="1" fillId="0" borderId="0" xfId="90" quotePrefix="1" applyNumberFormat="1" applyFont="1" applyFill="1" applyAlignment="1">
      <alignment horizontal="right"/>
    </xf>
    <xf numFmtId="177" fontId="1" fillId="0" borderId="0" xfId="89" applyNumberFormat="1" applyFont="1"/>
    <xf numFmtId="231" fontId="1" fillId="0" borderId="0" xfId="85" applyNumberFormat="1" applyFont="1"/>
    <xf numFmtId="0" fontId="3" fillId="0" borderId="0" xfId="112" applyFont="1" applyFill="1">
      <alignment vertical="center"/>
    </xf>
    <xf numFmtId="177" fontId="1" fillId="0" borderId="0" xfId="93" applyNumberFormat="1" applyFont="1" applyFill="1"/>
    <xf numFmtId="0" fontId="1" fillId="0" borderId="0" xfId="93" applyFont="1" applyFill="1"/>
    <xf numFmtId="0" fontId="1" fillId="0" borderId="0" xfId="92" applyFont="1"/>
    <xf numFmtId="0" fontId="1" fillId="0" borderId="0" xfId="79" applyFont="1" applyFill="1"/>
    <xf numFmtId="0" fontId="4" fillId="0" borderId="0" xfId="94" applyFont="1" applyFill="1"/>
    <xf numFmtId="177" fontId="1" fillId="0" borderId="0" xfId="94" applyNumberFormat="1" applyFont="1" applyFill="1"/>
    <xf numFmtId="0" fontId="1" fillId="0" borderId="0" xfId="94" applyFont="1" applyFill="1"/>
    <xf numFmtId="0" fontId="1" fillId="0" borderId="16" xfId="94" applyFont="1" applyFill="1" applyBorder="1"/>
    <xf numFmtId="0" fontId="1" fillId="0" borderId="39" xfId="94" applyFont="1" applyFill="1" applyBorder="1" applyAlignment="1">
      <alignment horizontal="distributed"/>
    </xf>
    <xf numFmtId="0" fontId="1" fillId="0" borderId="69" xfId="94" applyFont="1" applyFill="1" applyBorder="1" applyAlignment="1">
      <alignment horizontal="center"/>
    </xf>
    <xf numFmtId="0" fontId="1" fillId="0" borderId="69" xfId="94" applyFont="1" applyFill="1" applyBorder="1" applyAlignment="1">
      <alignment horizontal="center" shrinkToFit="1"/>
    </xf>
    <xf numFmtId="177" fontId="1" fillId="0" borderId="104" xfId="94" applyNumberFormat="1" applyFont="1" applyFill="1" applyBorder="1" applyAlignment="1">
      <alignment horizontal="distributed"/>
    </xf>
    <xf numFmtId="177" fontId="1" fillId="0" borderId="43" xfId="94" applyNumberFormat="1" applyFont="1" applyFill="1" applyBorder="1"/>
    <xf numFmtId="207" fontId="1" fillId="0" borderId="26" xfId="94" applyNumberFormat="1" applyFont="1" applyFill="1" applyBorder="1"/>
    <xf numFmtId="207" fontId="1" fillId="0" borderId="113" xfId="94" applyNumberFormat="1" applyFont="1" applyFill="1" applyBorder="1"/>
    <xf numFmtId="177" fontId="1" fillId="0" borderId="0" xfId="92" applyNumberFormat="1" applyFont="1"/>
    <xf numFmtId="214" fontId="1" fillId="0" borderId="90" xfId="94" applyNumberFormat="1" applyFont="1" applyFill="1" applyBorder="1" applyAlignment="1">
      <alignment horizontal="distributed"/>
    </xf>
    <xf numFmtId="214" fontId="1" fillId="0" borderId="29" xfId="94" applyNumberFormat="1" applyFont="1" applyFill="1" applyBorder="1"/>
    <xf numFmtId="214" fontId="1" fillId="0" borderId="79" xfId="94" applyNumberFormat="1" applyFont="1" applyFill="1" applyBorder="1"/>
    <xf numFmtId="214" fontId="1" fillId="0" borderId="30" xfId="94" applyNumberFormat="1" applyFont="1" applyFill="1" applyBorder="1"/>
    <xf numFmtId="214" fontId="1" fillId="0" borderId="0" xfId="93" applyNumberFormat="1" applyFont="1" applyFill="1"/>
    <xf numFmtId="214" fontId="1" fillId="0" borderId="0" xfId="92" applyNumberFormat="1" applyFont="1"/>
    <xf numFmtId="214" fontId="1" fillId="0" borderId="93" xfId="94" applyNumberFormat="1" applyFont="1" applyFill="1" applyBorder="1" applyAlignment="1">
      <alignment horizontal="distributed"/>
    </xf>
    <xf numFmtId="214" fontId="1" fillId="0" borderId="47" xfId="94" applyNumberFormat="1" applyFont="1" applyFill="1" applyBorder="1"/>
    <xf numFmtId="214" fontId="1" fillId="0" borderId="114" xfId="94" applyNumberFormat="1" applyFont="1" applyFill="1" applyBorder="1"/>
    <xf numFmtId="214" fontId="1" fillId="0" borderId="34" xfId="94" applyNumberFormat="1" applyFont="1" applyFill="1" applyBorder="1"/>
    <xf numFmtId="177" fontId="1" fillId="0" borderId="0" xfId="93" quotePrefix="1" applyNumberFormat="1" applyFont="1" applyFill="1" applyAlignment="1">
      <alignment horizontal="right"/>
    </xf>
    <xf numFmtId="0" fontId="1" fillId="0" borderId="0" xfId="80" applyFont="1" applyFill="1"/>
    <xf numFmtId="0" fontId="4" fillId="0" borderId="0" xfId="94" applyFont="1" applyFill="1" applyAlignment="1"/>
    <xf numFmtId="0" fontId="4" fillId="0" borderId="0" xfId="82" applyFont="1" applyFill="1" applyAlignment="1">
      <alignment vertical="center"/>
    </xf>
    <xf numFmtId="0" fontId="1" fillId="0" borderId="0" xfId="92" applyFont="1" applyFill="1"/>
    <xf numFmtId="0" fontId="1" fillId="0" borderId="0" xfId="96" applyFont="1" applyFill="1"/>
    <xf numFmtId="0" fontId="1" fillId="0" borderId="0" xfId="95" applyFont="1"/>
    <xf numFmtId="177" fontId="1" fillId="0" borderId="0" xfId="96" applyNumberFormat="1" applyFont="1" applyFill="1"/>
    <xf numFmtId="203" fontId="1" fillId="0" borderId="0" xfId="96" applyNumberFormat="1" applyFont="1" applyFill="1"/>
    <xf numFmtId="176" fontId="1" fillId="0" borderId="0" xfId="96" applyNumberFormat="1" applyFont="1" applyFill="1"/>
    <xf numFmtId="204" fontId="1" fillId="0" borderId="0" xfId="96" applyNumberFormat="1" applyFont="1" applyFill="1"/>
    <xf numFmtId="206" fontId="1" fillId="0" borderId="0" xfId="96" applyNumberFormat="1" applyFont="1" applyFill="1"/>
    <xf numFmtId="206" fontId="1" fillId="0" borderId="0" xfId="96" applyNumberFormat="1" applyFont="1" applyFill="1" applyAlignment="1">
      <alignment horizontal="right"/>
    </xf>
    <xf numFmtId="177" fontId="1" fillId="0" borderId="60" xfId="97" applyNumberFormat="1" applyFont="1" applyFill="1" applyBorder="1" applyAlignment="1">
      <alignment horizontal="distributed"/>
    </xf>
    <xf numFmtId="204" fontId="1" fillId="0" borderId="21" xfId="97" applyNumberFormat="1" applyFont="1" applyFill="1" applyBorder="1" applyAlignment="1">
      <alignment horizontal="center"/>
    </xf>
    <xf numFmtId="206" fontId="1" fillId="0" borderId="21" xfId="97" applyNumberFormat="1" applyFont="1" applyFill="1" applyBorder="1" applyAlignment="1">
      <alignment horizontal="center"/>
    </xf>
    <xf numFmtId="177" fontId="1" fillId="0" borderId="21" xfId="97" applyNumberFormat="1" applyFont="1" applyFill="1" applyBorder="1" applyAlignment="1">
      <alignment horizontal="distributed"/>
    </xf>
    <xf numFmtId="206" fontId="1" fillId="0" borderId="23" xfId="97" applyNumberFormat="1" applyFont="1" applyFill="1" applyBorder="1" applyAlignment="1">
      <alignment horizontal="center"/>
    </xf>
    <xf numFmtId="0" fontId="1" fillId="0" borderId="10" xfId="97" applyFont="1" applyFill="1" applyBorder="1" applyAlignment="1">
      <alignment horizontal="distributed"/>
    </xf>
    <xf numFmtId="38" fontId="1" fillId="0" borderId="26" xfId="65" applyFont="1" applyFill="1" applyBorder="1" applyAlignment="1">
      <alignment horizontal="right"/>
    </xf>
    <xf numFmtId="221" fontId="1" fillId="0" borderId="26" xfId="97" applyNumberFormat="1" applyFont="1" applyFill="1" applyBorder="1"/>
    <xf numFmtId="220" fontId="1" fillId="0" borderId="50" xfId="97" applyNumberFormat="1" applyFont="1" applyFill="1" applyBorder="1" applyAlignment="1">
      <alignment horizontal="right"/>
    </xf>
    <xf numFmtId="220" fontId="1" fillId="0" borderId="26" xfId="97" applyNumberFormat="1" applyFont="1" applyFill="1" applyBorder="1" applyAlignment="1">
      <alignment horizontal="right"/>
    </xf>
    <xf numFmtId="0" fontId="1" fillId="0" borderId="115" xfId="65" applyNumberFormat="1" applyFont="1" applyFill="1" applyBorder="1" applyAlignment="1">
      <alignment horizontal="right"/>
    </xf>
    <xf numFmtId="0" fontId="1" fillId="0" borderId="116" xfId="97" applyNumberFormat="1" applyFont="1" applyFill="1" applyBorder="1" applyAlignment="1">
      <alignment horizontal="right"/>
    </xf>
    <xf numFmtId="0" fontId="1" fillId="0" borderId="83" xfId="97" applyFont="1" applyFill="1" applyBorder="1" applyAlignment="1">
      <alignment horizontal="distributed"/>
    </xf>
    <xf numFmtId="221" fontId="1" fillId="0" borderId="24" xfId="97" applyNumberFormat="1" applyFont="1" applyFill="1" applyBorder="1"/>
    <xf numFmtId="220" fontId="1" fillId="0" borderId="29" xfId="97" applyNumberFormat="1" applyFont="1" applyFill="1" applyBorder="1" applyAlignment="1">
      <alignment horizontal="right"/>
    </xf>
    <xf numFmtId="0" fontId="1" fillId="0" borderId="112" xfId="97" applyFont="1" applyFill="1" applyBorder="1" applyAlignment="1">
      <alignment horizontal="distributed"/>
    </xf>
    <xf numFmtId="221" fontId="1" fillId="0" borderId="12" xfId="97" applyNumberFormat="1" applyFont="1" applyFill="1" applyBorder="1"/>
    <xf numFmtId="220" fontId="1" fillId="0" borderId="24" xfId="97" applyNumberFormat="1" applyFont="1" applyFill="1" applyBorder="1" applyAlignment="1">
      <alignment horizontal="right"/>
    </xf>
    <xf numFmtId="221" fontId="1" fillId="0" borderId="21" xfId="97" applyNumberFormat="1" applyFont="1" applyFill="1" applyBorder="1"/>
    <xf numFmtId="0" fontId="1" fillId="0" borderId="85" xfId="97" applyFont="1" applyFill="1" applyBorder="1" applyAlignment="1">
      <alignment horizontal="distributed"/>
    </xf>
    <xf numFmtId="221" fontId="1" fillId="0" borderId="52" xfId="97" applyNumberFormat="1" applyFont="1" applyFill="1" applyBorder="1"/>
    <xf numFmtId="220" fontId="1" fillId="0" borderId="52" xfId="97" applyNumberFormat="1" applyFont="1" applyFill="1" applyBorder="1" applyAlignment="1">
      <alignment horizontal="right"/>
    </xf>
    <xf numFmtId="220" fontId="1" fillId="0" borderId="62" xfId="97" applyNumberFormat="1" applyFont="1" applyFill="1" applyBorder="1" applyAlignment="1">
      <alignment horizontal="right"/>
    </xf>
    <xf numFmtId="0" fontId="1" fillId="0" borderId="0" xfId="81" applyFont="1" applyFill="1"/>
    <xf numFmtId="0" fontId="1" fillId="0" borderId="86" xfId="81" applyFont="1" applyFill="1" applyBorder="1"/>
    <xf numFmtId="0" fontId="1" fillId="0" borderId="0" xfId="97" applyFont="1" applyFill="1" applyAlignment="1"/>
    <xf numFmtId="204" fontId="1" fillId="0" borderId="0" xfId="97" applyNumberFormat="1" applyFont="1" applyFill="1"/>
    <xf numFmtId="206" fontId="1" fillId="0" borderId="0" xfId="97" applyNumberFormat="1" applyFont="1" applyFill="1"/>
    <xf numFmtId="0" fontId="1" fillId="0" borderId="0" xfId="97" applyFont="1" applyFill="1"/>
    <xf numFmtId="204" fontId="1" fillId="0" borderId="0" xfId="95" applyNumberFormat="1" applyFont="1" applyFill="1"/>
    <xf numFmtId="206" fontId="1" fillId="0" borderId="0" xfId="95" applyNumberFormat="1" applyFont="1" applyFill="1"/>
    <xf numFmtId="0" fontId="1" fillId="0" borderId="0" xfId="95" applyFont="1" applyFill="1"/>
    <xf numFmtId="177" fontId="1" fillId="0" borderId="0" xfId="95" applyNumberFormat="1" applyFont="1"/>
    <xf numFmtId="203" fontId="1" fillId="0" borderId="0" xfId="95" applyNumberFormat="1" applyFont="1"/>
    <xf numFmtId="176" fontId="1" fillId="0" borderId="0" xfId="95" applyNumberFormat="1" applyFont="1"/>
    <xf numFmtId="204" fontId="1" fillId="0" borderId="0" xfId="95" applyNumberFormat="1" applyFont="1"/>
    <xf numFmtId="206" fontId="1" fillId="0" borderId="0" xfId="95" applyNumberFormat="1" applyFont="1" applyBorder="1"/>
    <xf numFmtId="206" fontId="1" fillId="0" borderId="0" xfId="95" applyNumberFormat="1" applyFont="1"/>
    <xf numFmtId="0" fontId="3" fillId="0" borderId="0" xfId="114" applyFont="1" applyFill="1">
      <alignment vertical="center"/>
    </xf>
    <xf numFmtId="0" fontId="1" fillId="0" borderId="0" xfId="99" applyFont="1" applyFill="1"/>
    <xf numFmtId="177" fontId="1" fillId="0" borderId="0" xfId="99" applyNumberFormat="1" applyFont="1" applyFill="1"/>
    <xf numFmtId="0" fontId="1" fillId="0" borderId="0" xfId="98" applyFont="1"/>
    <xf numFmtId="177" fontId="1" fillId="0" borderId="0" xfId="99" applyNumberFormat="1" applyFont="1" applyFill="1" applyAlignment="1">
      <alignment horizontal="right"/>
    </xf>
    <xf numFmtId="177" fontId="1" fillId="0" borderId="60" xfId="100" applyNumberFormat="1" applyFont="1" applyFill="1" applyBorder="1" applyAlignment="1">
      <alignment horizontal="distributed"/>
    </xf>
    <xf numFmtId="177" fontId="1" fillId="0" borderId="21" xfId="100" applyNumberFormat="1" applyFont="1" applyFill="1" applyBorder="1" applyAlignment="1">
      <alignment horizontal="center"/>
    </xf>
    <xf numFmtId="177" fontId="1" fillId="0" borderId="49" xfId="100" applyNumberFormat="1" applyFont="1" applyFill="1" applyBorder="1" applyAlignment="1">
      <alignment horizontal="center"/>
    </xf>
    <xf numFmtId="177" fontId="1" fillId="0" borderId="21" xfId="100" applyNumberFormat="1" applyFont="1" applyFill="1" applyBorder="1" applyAlignment="1">
      <alignment horizontal="distributed"/>
    </xf>
    <xf numFmtId="177" fontId="1" fillId="0" borderId="23" xfId="100" applyNumberFormat="1" applyFont="1" applyFill="1" applyBorder="1" applyAlignment="1">
      <alignment horizontal="center"/>
    </xf>
    <xf numFmtId="0" fontId="1" fillId="0" borderId="64" xfId="100" applyFont="1" applyFill="1" applyBorder="1"/>
    <xf numFmtId="176" fontId="1" fillId="0" borderId="50" xfId="100" applyNumberFormat="1" applyFont="1" applyFill="1" applyBorder="1"/>
    <xf numFmtId="176" fontId="1" fillId="0" borderId="117" xfId="100" applyNumberFormat="1" applyFont="1" applyFill="1" applyBorder="1" applyAlignment="1">
      <alignment horizontal="right"/>
    </xf>
    <xf numFmtId="0" fontId="1" fillId="0" borderId="65" xfId="100" applyFont="1" applyFill="1" applyBorder="1"/>
    <xf numFmtId="176" fontId="1" fillId="0" borderId="29" xfId="100" applyNumberFormat="1" applyFont="1" applyFill="1" applyBorder="1"/>
    <xf numFmtId="176" fontId="1" fillId="0" borderId="30" xfId="100" applyNumberFormat="1" applyFont="1" applyFill="1" applyBorder="1" applyAlignment="1">
      <alignment horizontal="right"/>
    </xf>
    <xf numFmtId="176" fontId="1" fillId="0" borderId="118" xfId="100" applyNumberFormat="1" applyFont="1" applyFill="1" applyBorder="1" applyAlignment="1">
      <alignment horizontal="right"/>
    </xf>
    <xf numFmtId="176" fontId="1" fillId="0" borderId="52" xfId="100" applyNumberFormat="1" applyFont="1" applyFill="1" applyBorder="1"/>
    <xf numFmtId="38" fontId="1" fillId="0" borderId="53" xfId="65" applyFont="1" applyFill="1" applyBorder="1" applyAlignment="1">
      <alignment horizontal="right"/>
    </xf>
    <xf numFmtId="38" fontId="1" fillId="0" borderId="52" xfId="65" applyFont="1" applyFill="1" applyBorder="1" applyAlignment="1">
      <alignment horizontal="right"/>
    </xf>
    <xf numFmtId="0" fontId="1" fillId="0" borderId="24" xfId="100" applyFont="1" applyFill="1" applyBorder="1"/>
    <xf numFmtId="176" fontId="1" fillId="0" borderId="24" xfId="100" applyNumberFormat="1" applyFont="1" applyFill="1" applyBorder="1"/>
    <xf numFmtId="176" fontId="1" fillId="0" borderId="40" xfId="100" applyNumberFormat="1" applyFont="1" applyFill="1" applyBorder="1" applyAlignment="1">
      <alignment horizontal="right"/>
    </xf>
    <xf numFmtId="176" fontId="1" fillId="0" borderId="13" xfId="100" applyNumberFormat="1" applyFont="1" applyFill="1" applyBorder="1"/>
    <xf numFmtId="176" fontId="1" fillId="0" borderId="54" xfId="100" applyNumberFormat="1" applyFont="1" applyFill="1" applyBorder="1"/>
    <xf numFmtId="38" fontId="1" fillId="0" borderId="55" xfId="65" applyFont="1" applyFill="1" applyBorder="1" applyAlignment="1">
      <alignment horizontal="right"/>
    </xf>
    <xf numFmtId="38" fontId="1" fillId="0" borderId="54" xfId="65" applyFont="1" applyFill="1" applyBorder="1" applyAlignment="1">
      <alignment horizontal="right"/>
    </xf>
    <xf numFmtId="176" fontId="1" fillId="0" borderId="62" xfId="100" applyNumberFormat="1" applyFont="1" applyFill="1" applyBorder="1" applyAlignment="1">
      <alignment horizontal="right"/>
    </xf>
    <xf numFmtId="0" fontId="1" fillId="0" borderId="0" xfId="100" applyFont="1" applyFill="1" applyBorder="1" applyAlignment="1">
      <alignment horizontal="distributed"/>
    </xf>
    <xf numFmtId="177" fontId="1" fillId="0" borderId="0" xfId="100" applyNumberFormat="1" applyFont="1" applyFill="1" applyBorder="1" applyAlignment="1">
      <alignment horizontal="right"/>
    </xf>
    <xf numFmtId="177" fontId="1" fillId="0" borderId="0" xfId="100" applyNumberFormat="1" applyFont="1" applyFill="1" applyBorder="1"/>
    <xf numFmtId="177" fontId="1" fillId="0" borderId="0" xfId="100" applyNumberFormat="1" applyFont="1" applyFill="1"/>
    <xf numFmtId="0" fontId="1" fillId="0" borderId="0" xfId="100" applyFont="1" applyFill="1" applyBorder="1"/>
    <xf numFmtId="0" fontId="1" fillId="0" borderId="86" xfId="100" applyFont="1" applyFill="1" applyBorder="1"/>
    <xf numFmtId="0" fontId="1" fillId="0" borderId="0" xfId="100" applyFont="1" applyFill="1"/>
    <xf numFmtId="0" fontId="1" fillId="0" borderId="0" xfId="100" applyFont="1" applyFill="1" applyAlignment="1">
      <alignment horizontal="right"/>
    </xf>
    <xf numFmtId="0" fontId="1" fillId="0" borderId="0" xfId="100" applyFont="1" applyFill="1" applyAlignment="1"/>
    <xf numFmtId="38" fontId="1" fillId="0" borderId="0" xfId="65" applyFont="1" applyFill="1" applyBorder="1" applyAlignment="1">
      <alignment horizontal="right"/>
    </xf>
    <xf numFmtId="0" fontId="1" fillId="0" borderId="0" xfId="98" applyFont="1" applyFill="1"/>
    <xf numFmtId="0" fontId="1" fillId="0" borderId="0" xfId="99" applyFont="1"/>
    <xf numFmtId="177" fontId="1" fillId="0" borderId="0" xfId="99" applyNumberFormat="1" applyFont="1"/>
    <xf numFmtId="177" fontId="1" fillId="0" borderId="0" xfId="98" applyNumberFormat="1" applyFont="1"/>
    <xf numFmtId="177" fontId="1" fillId="0" borderId="0" xfId="98" applyNumberFormat="1" applyFont="1" applyBorder="1"/>
    <xf numFmtId="231" fontId="3" fillId="0" borderId="0" xfId="85" quotePrefix="1" applyNumberFormat="1" applyFont="1" applyFill="1"/>
    <xf numFmtId="177" fontId="1" fillId="0" borderId="0" xfId="102" applyNumberFormat="1" applyFont="1" applyFill="1"/>
    <xf numFmtId="0" fontId="1" fillId="0" borderId="0" xfId="102" applyFont="1" applyFill="1"/>
    <xf numFmtId="0" fontId="1" fillId="0" borderId="0" xfId="101" applyFont="1" applyFill="1"/>
    <xf numFmtId="177" fontId="1" fillId="0" borderId="0" xfId="102" applyNumberFormat="1" applyFont="1" applyFill="1" applyAlignment="1">
      <alignment horizontal="right"/>
    </xf>
    <xf numFmtId="0" fontId="1" fillId="0" borderId="60" xfId="103" applyFont="1" applyFill="1" applyBorder="1" applyAlignment="1">
      <alignment horizontal="center"/>
    </xf>
    <xf numFmtId="0" fontId="1" fillId="0" borderId="21" xfId="103" applyFont="1" applyFill="1" applyBorder="1" applyAlignment="1">
      <alignment horizontal="center"/>
    </xf>
    <xf numFmtId="0" fontId="1" fillId="0" borderId="100" xfId="103" applyFont="1" applyFill="1" applyBorder="1" applyAlignment="1">
      <alignment horizontal="center"/>
    </xf>
    <xf numFmtId="0" fontId="1" fillId="0" borderId="101" xfId="103" applyFont="1" applyFill="1" applyBorder="1" applyAlignment="1">
      <alignment horizontal="center"/>
    </xf>
    <xf numFmtId="0" fontId="1" fillId="0" borderId="64" xfId="103" applyFont="1" applyFill="1" applyBorder="1" applyAlignment="1">
      <alignment horizontal="distributed"/>
    </xf>
    <xf numFmtId="38" fontId="1" fillId="0" borderId="24" xfId="65" applyFont="1" applyFill="1" applyBorder="1" applyAlignment="1">
      <alignment horizontal="right"/>
    </xf>
    <xf numFmtId="177" fontId="1" fillId="0" borderId="50" xfId="103" applyNumberFormat="1" applyFont="1" applyFill="1" applyBorder="1"/>
    <xf numFmtId="177" fontId="1" fillId="0" borderId="57" xfId="103" applyNumberFormat="1" applyFont="1" applyFill="1" applyBorder="1"/>
    <xf numFmtId="177" fontId="1" fillId="0" borderId="27" xfId="103" applyNumberFormat="1" applyFont="1" applyFill="1" applyBorder="1"/>
    <xf numFmtId="0" fontId="1" fillId="0" borderId="65" xfId="103" applyFont="1" applyFill="1" applyBorder="1" applyAlignment="1">
      <alignment horizontal="distributed"/>
    </xf>
    <xf numFmtId="38" fontId="1" fillId="0" borderId="42" xfId="103" applyNumberFormat="1" applyFont="1" applyFill="1" applyBorder="1" applyAlignment="1">
      <alignment horizontal="right"/>
    </xf>
    <xf numFmtId="177" fontId="1" fillId="0" borderId="29" xfId="103" applyNumberFormat="1" applyFont="1" applyFill="1" applyBorder="1" applyAlignment="1">
      <alignment horizontal="right"/>
    </xf>
    <xf numFmtId="177" fontId="1" fillId="0" borderId="42" xfId="103" applyNumberFormat="1" applyFont="1" applyFill="1" applyBorder="1" applyAlignment="1">
      <alignment horizontal="right"/>
    </xf>
    <xf numFmtId="177" fontId="1" fillId="0" borderId="30" xfId="103" applyNumberFormat="1" applyFont="1" applyFill="1" applyBorder="1"/>
    <xf numFmtId="177" fontId="1" fillId="0" borderId="29" xfId="103" applyNumberFormat="1" applyFont="1" applyFill="1" applyBorder="1"/>
    <xf numFmtId="177" fontId="1" fillId="0" borderId="42" xfId="103" applyNumberFormat="1" applyFont="1" applyFill="1" applyBorder="1"/>
    <xf numFmtId="177" fontId="1" fillId="0" borderId="11" xfId="103" applyNumberFormat="1" applyFont="1" applyFill="1" applyBorder="1" applyAlignment="1">
      <alignment horizontal="right"/>
    </xf>
    <xf numFmtId="177" fontId="1" fillId="0" borderId="13" xfId="103" applyNumberFormat="1" applyFont="1" applyFill="1" applyBorder="1" applyAlignment="1">
      <alignment horizontal="right"/>
    </xf>
    <xf numFmtId="38" fontId="1" fillId="0" borderId="11" xfId="103" applyNumberFormat="1" applyFont="1" applyFill="1" applyBorder="1" applyAlignment="1">
      <alignment horizontal="right"/>
    </xf>
    <xf numFmtId="177" fontId="1" fillId="0" borderId="61" xfId="103" applyNumberFormat="1" applyFont="1" applyFill="1" applyBorder="1" applyAlignment="1">
      <alignment horizontal="right"/>
    </xf>
    <xf numFmtId="37" fontId="1" fillId="0" borderId="42" xfId="103" applyNumberFormat="1" applyFont="1" applyFill="1" applyBorder="1" applyAlignment="1">
      <alignment horizontal="right"/>
    </xf>
    <xf numFmtId="177" fontId="1" fillId="0" borderId="30" xfId="103" applyNumberFormat="1" applyFont="1" applyFill="1" applyBorder="1" applyAlignment="1">
      <alignment horizontal="right"/>
    </xf>
    <xf numFmtId="177" fontId="1" fillId="0" borderId="49" xfId="103" applyNumberFormat="1" applyFont="1" applyFill="1" applyBorder="1" applyAlignment="1">
      <alignment horizontal="right"/>
    </xf>
    <xf numFmtId="177" fontId="1" fillId="0" borderId="21" xfId="103" applyNumberFormat="1" applyFont="1" applyFill="1" applyBorder="1" applyAlignment="1">
      <alignment horizontal="right"/>
    </xf>
    <xf numFmtId="37" fontId="1" fillId="0" borderId="49" xfId="103" applyNumberFormat="1" applyFont="1" applyFill="1" applyBorder="1" applyAlignment="1">
      <alignment horizontal="right"/>
    </xf>
    <xf numFmtId="177" fontId="1" fillId="0" borderId="23" xfId="103" applyNumberFormat="1" applyFont="1" applyFill="1" applyBorder="1" applyAlignment="1">
      <alignment horizontal="right"/>
    </xf>
    <xf numFmtId="177" fontId="1" fillId="0" borderId="32" xfId="103" applyNumberFormat="1" applyFont="1" applyFill="1" applyBorder="1"/>
    <xf numFmtId="177" fontId="1" fillId="0" borderId="66" xfId="103" applyNumberFormat="1" applyFont="1" applyFill="1" applyBorder="1"/>
    <xf numFmtId="0" fontId="1" fillId="0" borderId="0" xfId="103" applyFont="1" applyFill="1" applyBorder="1" applyAlignment="1">
      <alignment horizontal="distributed"/>
    </xf>
    <xf numFmtId="177" fontId="1" fillId="0" borderId="0" xfId="103" applyNumberFormat="1" applyFont="1" applyFill="1" applyBorder="1"/>
    <xf numFmtId="177" fontId="1" fillId="0" borderId="86" xfId="103" applyNumberFormat="1" applyFont="1" applyFill="1" applyBorder="1"/>
    <xf numFmtId="177" fontId="1" fillId="0" borderId="0" xfId="103" applyNumberFormat="1" applyFont="1" applyFill="1"/>
    <xf numFmtId="0" fontId="1" fillId="0" borderId="0" xfId="103" applyFont="1" applyFill="1" applyBorder="1"/>
    <xf numFmtId="0" fontId="27" fillId="0" borderId="86" xfId="103" applyFont="1" applyFill="1" applyBorder="1"/>
    <xf numFmtId="0" fontId="1" fillId="0" borderId="86" xfId="103" applyFont="1" applyFill="1" applyBorder="1"/>
    <xf numFmtId="177" fontId="1" fillId="0" borderId="86" xfId="103" quotePrefix="1" applyNumberFormat="1" applyFont="1" applyFill="1" applyBorder="1" applyAlignment="1">
      <alignment horizontal="right"/>
    </xf>
    <xf numFmtId="0" fontId="26" fillId="0" borderId="0" xfId="103" applyFont="1" applyFill="1" applyAlignment="1">
      <alignment vertical="center"/>
    </xf>
    <xf numFmtId="0" fontId="26" fillId="0" borderId="0" xfId="103" applyFont="1" applyFill="1" applyAlignment="1"/>
    <xf numFmtId="0" fontId="26" fillId="0" borderId="0" xfId="103" applyFont="1" applyFill="1" applyAlignment="1">
      <alignment shrinkToFit="1"/>
    </xf>
    <xf numFmtId="0" fontId="26" fillId="0" borderId="0" xfId="101" applyFont="1" applyFill="1" applyAlignment="1">
      <alignment vertical="center"/>
    </xf>
    <xf numFmtId="0" fontId="4" fillId="0" borderId="0" xfId="83" applyFont="1" applyFill="1" applyAlignment="1"/>
    <xf numFmtId="0" fontId="4" fillId="0" borderId="0" xfId="83" applyFont="1" applyFill="1" applyAlignment="1">
      <alignment shrinkToFit="1"/>
    </xf>
    <xf numFmtId="0" fontId="1" fillId="0" borderId="0" xfId="103" quotePrefix="1" applyFont="1" applyFill="1" applyAlignment="1"/>
    <xf numFmtId="0" fontId="1" fillId="0" borderId="0" xfId="103" applyFont="1" applyFill="1" applyAlignment="1"/>
    <xf numFmtId="0" fontId="26" fillId="0" borderId="0" xfId="101" applyFont="1" applyFill="1"/>
    <xf numFmtId="177" fontId="1" fillId="0" borderId="0" xfId="101" applyNumberFormat="1" applyFont="1" applyFill="1"/>
    <xf numFmtId="177" fontId="1" fillId="0" borderId="0" xfId="101" applyNumberFormat="1" applyFont="1" applyFill="1" applyBorder="1"/>
    <xf numFmtId="0" fontId="26" fillId="0" borderId="0" xfId="101" applyFont="1" applyFill="1" applyAlignment="1"/>
    <xf numFmtId="0" fontId="4" fillId="0" borderId="0" xfId="107" applyFont="1" applyAlignment="1">
      <alignment vertical="center" wrapText="1"/>
    </xf>
    <xf numFmtId="38" fontId="1" fillId="0" borderId="108" xfId="107" applyNumberFormat="1" applyFont="1" applyFill="1" applyBorder="1" applyAlignment="1"/>
    <xf numFmtId="176" fontId="4" fillId="0" borderId="0" xfId="107" applyNumberFormat="1" applyFont="1" applyAlignment="1"/>
    <xf numFmtId="0" fontId="4" fillId="0" borderId="0" xfId="85" applyFont="1"/>
    <xf numFmtId="176" fontId="4" fillId="0" borderId="0" xfId="85" applyNumberFormat="1" applyFont="1"/>
    <xf numFmtId="0" fontId="4" fillId="0" borderId="0" xfId="107" applyFont="1" applyFill="1" applyAlignment="1"/>
    <xf numFmtId="176" fontId="4" fillId="0" borderId="0" xfId="107" applyNumberFormat="1" applyFont="1" applyFill="1" applyAlignment="1"/>
    <xf numFmtId="178" fontId="4" fillId="0" borderId="0" xfId="107" applyNumberFormat="1" applyFont="1" applyFill="1" applyAlignment="1">
      <alignment horizontal="right"/>
    </xf>
    <xf numFmtId="0" fontId="4" fillId="0" borderId="0" xfId="107" applyFont="1" applyFill="1">
      <alignment vertical="center"/>
    </xf>
    <xf numFmtId="0" fontId="4" fillId="0" borderId="0" xfId="107" applyFont="1" applyFill="1" applyAlignment="1">
      <alignment vertical="center" wrapText="1"/>
    </xf>
    <xf numFmtId="0" fontId="4" fillId="0" borderId="0" xfId="85" applyFont="1" applyFill="1"/>
    <xf numFmtId="176" fontId="4" fillId="0" borderId="0" xfId="85" applyNumberFormat="1" applyFont="1" applyFill="1"/>
    <xf numFmtId="206" fontId="4" fillId="0" borderId="0" xfId="107" quotePrefix="1" applyNumberFormat="1" applyFont="1" applyFill="1" applyAlignment="1">
      <alignment horizontal="right"/>
    </xf>
    <xf numFmtId="204" fontId="0" fillId="0" borderId="29" xfId="121" applyNumberFormat="1" applyFont="1" applyFill="1" applyBorder="1" applyAlignment="1">
      <alignment horizontal="right"/>
    </xf>
    <xf numFmtId="204" fontId="0" fillId="0" borderId="21" xfId="121" applyNumberFormat="1" applyFont="1" applyFill="1" applyBorder="1" applyAlignment="1">
      <alignment horizontal="right"/>
    </xf>
    <xf numFmtId="176" fontId="1" fillId="46" borderId="21" xfId="125" applyNumberFormat="1" applyFont="1" applyFill="1" applyBorder="1" applyAlignment="1">
      <alignment horizontal="right"/>
    </xf>
    <xf numFmtId="184" fontId="1" fillId="0" borderId="21" xfId="54" applyNumberFormat="1" applyFont="1" applyFill="1" applyBorder="1" applyAlignment="1">
      <alignment horizontal="right"/>
    </xf>
    <xf numFmtId="176" fontId="1" fillId="0" borderId="21" xfId="125" applyNumberFormat="1" applyFont="1" applyBorder="1" applyAlignment="1">
      <alignment horizontal="right"/>
    </xf>
    <xf numFmtId="222" fontId="1" fillId="0" borderId="21" xfId="125" applyNumberFormat="1" applyFont="1" applyFill="1" applyBorder="1" applyAlignment="1">
      <alignment horizontal="right"/>
    </xf>
    <xf numFmtId="176" fontId="1" fillId="0" borderId="23" xfId="125" applyNumberFormat="1" applyFont="1" applyBorder="1" applyAlignment="1">
      <alignment horizontal="right"/>
    </xf>
    <xf numFmtId="177" fontId="0" fillId="0" borderId="21" xfId="124" applyNumberFormat="1" applyFont="1" applyFill="1" applyBorder="1" applyAlignment="1">
      <alignment horizontal="right"/>
    </xf>
    <xf numFmtId="184" fontId="1" fillId="0" borderId="12" xfId="54" applyNumberFormat="1" applyFont="1" applyFill="1" applyBorder="1" applyAlignment="1">
      <alignment horizontal="right"/>
    </xf>
    <xf numFmtId="38" fontId="1" fillId="0" borderId="41" xfId="65" applyFont="1" applyBorder="1" applyAlignment="1">
      <alignment horizontal="center"/>
    </xf>
    <xf numFmtId="206" fontId="1" fillId="0" borderId="21" xfId="124" applyNumberFormat="1" applyFont="1" applyBorder="1" applyAlignment="1">
      <alignment horizontal="center"/>
    </xf>
    <xf numFmtId="38" fontId="1" fillId="0" borderId="76" xfId="65" applyFont="1" applyBorder="1" applyAlignment="1"/>
    <xf numFmtId="38" fontId="1" fillId="0" borderId="29" xfId="65" applyFont="1" applyBorder="1" applyAlignment="1"/>
    <xf numFmtId="38" fontId="1" fillId="0" borderId="21" xfId="65" applyFont="1" applyBorder="1" applyAlignment="1"/>
    <xf numFmtId="38" fontId="1" fillId="0" borderId="32" xfId="65" applyFont="1" applyBorder="1" applyAlignment="1"/>
    <xf numFmtId="38" fontId="1" fillId="0" borderId="37" xfId="65" applyFont="1" applyBorder="1" applyAlignment="1"/>
    <xf numFmtId="38" fontId="1" fillId="0" borderId="31" xfId="65" quotePrefix="1" applyFont="1" applyFill="1" applyBorder="1" applyAlignment="1">
      <alignment horizontal="right"/>
    </xf>
    <xf numFmtId="206" fontId="1" fillId="0" borderId="49" xfId="124" applyNumberFormat="1" applyFont="1" applyFill="1" applyBorder="1" applyAlignment="1">
      <alignment horizontal="center"/>
    </xf>
    <xf numFmtId="203" fontId="1" fillId="0" borderId="0" xfId="123" applyNumberFormat="1" applyFont="1" applyFill="1" applyBorder="1" applyAlignment="1">
      <alignment horizontal="right"/>
    </xf>
    <xf numFmtId="38" fontId="1" fillId="0" borderId="77" xfId="65" applyFont="1" applyFill="1" applyBorder="1" applyAlignment="1"/>
    <xf numFmtId="206" fontId="1" fillId="0" borderId="49" xfId="65" quotePrefix="1" applyNumberFormat="1" applyFont="1" applyFill="1" applyBorder="1" applyAlignment="1">
      <alignment horizontal="right"/>
    </xf>
    <xf numFmtId="203" fontId="1" fillId="0" borderId="24" xfId="65" applyNumberFormat="1" applyFont="1" applyFill="1" applyBorder="1" applyAlignment="1"/>
    <xf numFmtId="203" fontId="1" fillId="0" borderId="32" xfId="65" applyNumberFormat="1" applyFont="1" applyFill="1" applyBorder="1" applyAlignment="1"/>
    <xf numFmtId="203" fontId="1" fillId="0" borderId="21" xfId="65" applyNumberFormat="1" applyFont="1" applyFill="1" applyBorder="1" applyAlignment="1"/>
    <xf numFmtId="203" fontId="1" fillId="0" borderId="36" xfId="65" applyNumberFormat="1" applyFont="1" applyFill="1" applyBorder="1" applyAlignment="1"/>
    <xf numFmtId="203" fontId="1" fillId="0" borderId="29" xfId="65" applyNumberFormat="1" applyFont="1" applyFill="1" applyBorder="1" applyAlignment="1"/>
    <xf numFmtId="222" fontId="1" fillId="0" borderId="21" xfId="65" applyNumberFormat="1" applyFont="1" applyFill="1" applyBorder="1" applyAlignment="1"/>
    <xf numFmtId="38" fontId="1" fillId="0" borderId="29" xfId="65" applyFont="1" applyBorder="1" applyAlignment="1">
      <alignment horizontal="right"/>
    </xf>
    <xf numFmtId="206" fontId="1" fillId="0" borderId="31" xfId="65" quotePrefix="1" applyNumberFormat="1" applyFont="1" applyFill="1" applyBorder="1" applyAlignment="1">
      <alignment horizontal="right"/>
    </xf>
    <xf numFmtId="38" fontId="1" fillId="0" borderId="42" xfId="65" applyFont="1" applyFill="1" applyBorder="1" applyAlignment="1">
      <alignment horizontal="right"/>
    </xf>
    <xf numFmtId="38" fontId="1" fillId="0" borderId="0" xfId="85" applyNumberFormat="1" applyFont="1"/>
    <xf numFmtId="181" fontId="0" fillId="0" borderId="43" xfId="107" applyNumberFormat="1" applyFont="1" applyFill="1" applyBorder="1" applyAlignment="1">
      <alignment horizontal="right"/>
    </xf>
    <xf numFmtId="38" fontId="0" fillId="0" borderId="51" xfId="65" applyFont="1" applyFill="1" applyBorder="1" applyAlignment="1"/>
    <xf numFmtId="49" fontId="0" fillId="0" borderId="13" xfId="65" quotePrefix="1" applyNumberFormat="1" applyFont="1" applyFill="1" applyBorder="1" applyAlignment="1">
      <alignment horizontal="right"/>
    </xf>
    <xf numFmtId="38" fontId="0" fillId="0" borderId="31" xfId="65" applyFont="1" applyFill="1" applyBorder="1" applyAlignment="1">
      <alignment horizontal="right"/>
    </xf>
    <xf numFmtId="38" fontId="1" fillId="0" borderId="27" xfId="65" applyFont="1" applyFill="1" applyBorder="1" applyAlignment="1"/>
    <xf numFmtId="38" fontId="1" fillId="0" borderId="30" xfId="65" applyFont="1" applyFill="1" applyBorder="1" applyAlignment="1">
      <alignment horizontal="right"/>
    </xf>
    <xf numFmtId="38" fontId="1" fillId="0" borderId="30" xfId="65" applyFont="1" applyFill="1" applyBorder="1" applyAlignment="1"/>
    <xf numFmtId="38" fontId="1" fillId="0" borderId="23" xfId="65" applyFont="1" applyFill="1" applyBorder="1" applyAlignment="1"/>
    <xf numFmtId="38" fontId="1" fillId="0" borderId="46" xfId="65" applyFont="1" applyFill="1" applyBorder="1" applyAlignment="1"/>
    <xf numFmtId="38" fontId="1" fillId="0" borderId="66" xfId="65" applyFont="1" applyFill="1" applyBorder="1" applyAlignment="1"/>
    <xf numFmtId="206" fontId="1" fillId="0" borderId="37" xfId="65" applyNumberFormat="1" applyFont="1" applyBorder="1" applyAlignment="1"/>
    <xf numFmtId="38" fontId="1" fillId="0" borderId="40" xfId="65" applyFont="1" applyFill="1" applyBorder="1" applyAlignment="1"/>
    <xf numFmtId="206" fontId="1" fillId="0" borderId="29" xfId="65" applyNumberFormat="1" applyFont="1" applyBorder="1" applyAlignment="1"/>
    <xf numFmtId="38" fontId="1" fillId="0" borderId="30" xfId="65" quotePrefix="1" applyFont="1" applyFill="1" applyBorder="1" applyAlignment="1">
      <alignment horizontal="right"/>
    </xf>
    <xf numFmtId="38" fontId="1" fillId="0" borderId="49" xfId="65" quotePrefix="1" applyFont="1" applyFill="1" applyBorder="1" applyAlignment="1">
      <alignment horizontal="right"/>
    </xf>
    <xf numFmtId="20" fontId="1" fillId="0" borderId="49" xfId="65" quotePrefix="1" applyNumberFormat="1" applyFont="1" applyFill="1" applyBorder="1" applyAlignment="1">
      <alignment horizontal="right"/>
    </xf>
    <xf numFmtId="203" fontId="1" fillId="0" borderId="49" xfId="65" quotePrefix="1" applyNumberFormat="1" applyFont="1" applyFill="1" applyBorder="1" applyAlignment="1">
      <alignment horizontal="right"/>
    </xf>
    <xf numFmtId="203" fontId="1" fillId="0" borderId="23" xfId="65" quotePrefix="1" applyNumberFormat="1" applyFont="1" applyFill="1" applyBorder="1" applyAlignment="1">
      <alignment horizontal="right"/>
    </xf>
    <xf numFmtId="206" fontId="1" fillId="0" borderId="32" xfId="65" applyNumberFormat="1" applyFont="1" applyBorder="1" applyAlignment="1"/>
    <xf numFmtId="184" fontId="1" fillId="0" borderId="26" xfId="54" applyNumberFormat="1" applyFont="1" applyFill="1" applyBorder="1" applyAlignment="1"/>
    <xf numFmtId="184" fontId="1" fillId="0" borderId="37" xfId="54" applyNumberFormat="1" applyFont="1" applyFill="1" applyBorder="1" applyAlignment="1"/>
    <xf numFmtId="207" fontId="1" fillId="0" borderId="174" xfId="136" applyNumberFormat="1" applyFont="1" applyFill="1" applyBorder="1" applyAlignment="1">
      <alignment horizontal="right" vertical="center"/>
    </xf>
    <xf numFmtId="38" fontId="1" fillId="0" borderId="25" xfId="65" applyNumberFormat="1" applyFont="1" applyFill="1" applyBorder="1" applyAlignment="1"/>
    <xf numFmtId="207" fontId="1" fillId="0" borderId="70" xfId="136" applyNumberFormat="1" applyFont="1" applyFill="1" applyBorder="1" applyAlignment="1">
      <alignment horizontal="right" vertical="center"/>
    </xf>
    <xf numFmtId="207" fontId="1" fillId="0" borderId="27" xfId="136" applyNumberFormat="1" applyFont="1" applyFill="1" applyBorder="1" applyAlignment="1">
      <alignment horizontal="right" vertical="center"/>
    </xf>
    <xf numFmtId="207" fontId="1" fillId="0" borderId="175" xfId="136" applyNumberFormat="1" applyFont="1" applyFill="1" applyBorder="1" applyAlignment="1">
      <alignment horizontal="right" vertical="center"/>
    </xf>
    <xf numFmtId="207" fontId="1" fillId="0" borderId="11" xfId="136" applyNumberFormat="1" applyFont="1" applyFill="1" applyBorder="1" applyAlignment="1">
      <alignment horizontal="right" vertical="center"/>
    </xf>
    <xf numFmtId="38" fontId="1" fillId="0" borderId="28" xfId="65" applyNumberFormat="1" applyFont="1" applyFill="1" applyBorder="1" applyAlignment="1">
      <alignment horizontal="right"/>
    </xf>
    <xf numFmtId="207" fontId="1" fillId="0" borderId="176" xfId="136" applyNumberFormat="1" applyFont="1" applyFill="1" applyBorder="1" applyAlignment="1">
      <alignment horizontal="right" vertical="center"/>
    </xf>
    <xf numFmtId="207" fontId="1" fillId="0" borderId="15" xfId="136" applyNumberFormat="1" applyFont="1" applyFill="1" applyBorder="1" applyAlignment="1">
      <alignment horizontal="right" vertical="center"/>
    </xf>
    <xf numFmtId="207" fontId="1" fillId="0" borderId="118" xfId="136" applyNumberFormat="1" applyFont="1" applyFill="1" applyBorder="1" applyAlignment="1">
      <alignment horizontal="right" vertical="center"/>
    </xf>
    <xf numFmtId="207" fontId="1" fillId="0" borderId="177" xfId="136" applyNumberFormat="1" applyFont="1" applyFill="1" applyBorder="1" applyAlignment="1">
      <alignment horizontal="right" vertical="center"/>
    </xf>
    <xf numFmtId="207" fontId="1" fillId="0" borderId="72" xfId="136" applyNumberFormat="1" applyFont="1" applyFill="1" applyBorder="1" applyAlignment="1">
      <alignment horizontal="right" vertical="center"/>
    </xf>
    <xf numFmtId="207" fontId="1" fillId="0" borderId="62" xfId="136" applyNumberFormat="1" applyFont="1" applyFill="1" applyBorder="1" applyAlignment="1">
      <alignment horizontal="right" vertical="center"/>
    </xf>
    <xf numFmtId="207" fontId="1" fillId="0" borderId="40" xfId="136" applyNumberFormat="1" applyFont="1" applyFill="1" applyBorder="1" applyAlignment="1">
      <alignment horizontal="right" vertical="center"/>
    </xf>
    <xf numFmtId="207" fontId="1" fillId="0" borderId="48" xfId="136" applyNumberFormat="1" applyFont="1" applyFill="1" applyBorder="1" applyAlignment="1">
      <alignment horizontal="right" vertical="center"/>
    </xf>
    <xf numFmtId="207" fontId="1" fillId="0" borderId="48" xfId="88" applyNumberFormat="1" applyFont="1" applyFill="1" applyBorder="1"/>
    <xf numFmtId="207" fontId="1" fillId="0" borderId="34" xfId="88" applyNumberFormat="1" applyFont="1" applyFill="1" applyBorder="1"/>
    <xf numFmtId="207" fontId="1" fillId="0" borderId="44" xfId="91" applyNumberFormat="1" applyFont="1" applyFill="1" applyBorder="1"/>
    <xf numFmtId="207" fontId="1" fillId="0" borderId="48" xfId="91" applyNumberFormat="1" applyFont="1" applyFill="1" applyBorder="1"/>
    <xf numFmtId="207" fontId="1" fillId="0" borderId="21" xfId="91" applyNumberFormat="1" applyFont="1" applyFill="1" applyBorder="1"/>
    <xf numFmtId="207" fontId="1" fillId="0" borderId="49" xfId="91" applyNumberFormat="1" applyFont="1" applyFill="1" applyBorder="1"/>
    <xf numFmtId="207" fontId="1" fillId="0" borderId="23" xfId="91" applyNumberFormat="1" applyFont="1" applyFill="1" applyBorder="1"/>
    <xf numFmtId="207" fontId="1" fillId="0" borderId="32" xfId="91" applyNumberFormat="1" applyFont="1" applyFill="1" applyBorder="1"/>
    <xf numFmtId="207" fontId="1" fillId="0" borderId="46" xfId="91" applyNumberFormat="1" applyFont="1" applyFill="1" applyBorder="1"/>
    <xf numFmtId="207" fontId="1" fillId="0" borderId="66" xfId="91" applyNumberFormat="1" applyFont="1" applyFill="1" applyBorder="1"/>
    <xf numFmtId="0" fontId="1" fillId="0" borderId="119" xfId="94" applyFont="1" applyFill="1" applyBorder="1" applyAlignment="1">
      <alignment horizontal="center" shrinkToFit="1"/>
    </xf>
    <xf numFmtId="0" fontId="1" fillId="0" borderId="120" xfId="94" applyFont="1" applyFill="1" applyBorder="1" applyAlignment="1">
      <alignment horizontal="center" shrinkToFit="1"/>
    </xf>
    <xf numFmtId="207" fontId="1" fillId="0" borderId="27" xfId="94" applyNumberFormat="1" applyFont="1" applyFill="1" applyBorder="1"/>
    <xf numFmtId="220" fontId="1" fillId="0" borderId="24" xfId="97" applyNumberFormat="1" applyFont="1" applyFill="1" applyBorder="1"/>
    <xf numFmtId="221" fontId="1" fillId="0" borderId="13" xfId="97" applyNumberFormat="1" applyFont="1" applyFill="1" applyBorder="1"/>
    <xf numFmtId="220" fontId="1" fillId="0" borderId="30" xfId="97" applyNumberFormat="1" applyFont="1" applyFill="1" applyBorder="1" applyAlignment="1">
      <alignment horizontal="right"/>
    </xf>
    <xf numFmtId="220" fontId="1" fillId="0" borderId="21" xfId="97" applyNumberFormat="1" applyFont="1" applyFill="1" applyBorder="1"/>
    <xf numFmtId="220" fontId="1" fillId="0" borderId="61" xfId="97" applyNumberFormat="1" applyFont="1" applyFill="1" applyBorder="1" applyAlignment="1">
      <alignment horizontal="right"/>
    </xf>
    <xf numFmtId="220" fontId="1" fillId="0" borderId="52" xfId="97" applyNumberFormat="1" applyFont="1" applyFill="1" applyBorder="1"/>
    <xf numFmtId="176" fontId="1" fillId="0" borderId="50" xfId="100" applyNumberFormat="1" applyFont="1" applyFill="1" applyBorder="1" applyAlignment="1">
      <alignment horizontal="right"/>
    </xf>
    <xf numFmtId="176" fontId="1" fillId="0" borderId="57" xfId="100" applyNumberFormat="1" applyFont="1" applyFill="1" applyBorder="1" applyAlignment="1">
      <alignment horizontal="right"/>
    </xf>
    <xf numFmtId="176" fontId="1" fillId="0" borderId="29" xfId="100" applyNumberFormat="1" applyFont="1" applyFill="1" applyBorder="1" applyAlignment="1">
      <alignment horizontal="right"/>
    </xf>
    <xf numFmtId="176" fontId="1" fillId="0" borderId="42" xfId="100" applyNumberFormat="1" applyFont="1" applyFill="1" applyBorder="1" applyAlignment="1">
      <alignment horizontal="right"/>
    </xf>
    <xf numFmtId="176" fontId="1" fillId="0" borderId="14" xfId="100" applyNumberFormat="1" applyFont="1" applyFill="1" applyBorder="1" applyAlignment="1">
      <alignment horizontal="right"/>
    </xf>
    <xf numFmtId="176" fontId="1" fillId="0" borderId="15" xfId="100" applyNumberFormat="1" applyFont="1" applyFill="1" applyBorder="1" applyAlignment="1">
      <alignment horizontal="right"/>
    </xf>
    <xf numFmtId="176" fontId="1" fillId="0" borderId="56" xfId="100" applyNumberFormat="1" applyFont="1" applyFill="1" applyBorder="1"/>
    <xf numFmtId="176" fontId="1" fillId="0" borderId="56" xfId="100" applyNumberFormat="1" applyFont="1" applyFill="1" applyBorder="1" applyAlignment="1">
      <alignment horizontal="right"/>
    </xf>
    <xf numFmtId="176" fontId="1" fillId="0" borderId="74" xfId="100" applyNumberFormat="1" applyFont="1" applyFill="1" applyBorder="1" applyAlignment="1">
      <alignment horizontal="right"/>
    </xf>
    <xf numFmtId="176" fontId="1" fillId="0" borderId="13" xfId="100" applyNumberFormat="1" applyFont="1" applyFill="1" applyBorder="1" applyAlignment="1">
      <alignment horizontal="right"/>
    </xf>
    <xf numFmtId="176" fontId="1" fillId="0" borderId="11" xfId="100" applyNumberFormat="1" applyFont="1" applyFill="1" applyBorder="1" applyAlignment="1">
      <alignment horizontal="right"/>
    </xf>
    <xf numFmtId="176" fontId="1" fillId="0" borderId="54" xfId="100" applyNumberFormat="1" applyFont="1" applyFill="1" applyBorder="1" applyAlignment="1">
      <alignment horizontal="right"/>
    </xf>
    <xf numFmtId="176" fontId="1" fillId="0" borderId="121" xfId="100" applyNumberFormat="1" applyFont="1" applyFill="1" applyBorder="1" applyAlignment="1">
      <alignment horizontal="right"/>
    </xf>
    <xf numFmtId="176" fontId="1" fillId="0" borderId="52" xfId="100" applyNumberFormat="1" applyFont="1" applyFill="1" applyBorder="1" applyAlignment="1">
      <alignment horizontal="right"/>
    </xf>
    <xf numFmtId="0" fontId="1" fillId="0" borderId="0" xfId="105" applyFont="1"/>
    <xf numFmtId="217" fontId="1" fillId="0" borderId="0" xfId="105" applyNumberFormat="1" applyFont="1"/>
    <xf numFmtId="217" fontId="1" fillId="0" borderId="0" xfId="105" applyNumberFormat="1" applyFont="1" applyFill="1"/>
    <xf numFmtId="0" fontId="1" fillId="0" borderId="0" xfId="105" applyFont="1" applyFill="1"/>
    <xf numFmtId="0" fontId="1" fillId="0" borderId="0" xfId="104" applyFont="1" applyFill="1"/>
    <xf numFmtId="0" fontId="1" fillId="0" borderId="0" xfId="104" applyFont="1"/>
    <xf numFmtId="217" fontId="1" fillId="0" borderId="0" xfId="105" applyNumberFormat="1" applyFont="1" applyFill="1" applyAlignment="1">
      <alignment horizontal="right"/>
    </xf>
    <xf numFmtId="217" fontId="1" fillId="0" borderId="16" xfId="105" applyNumberFormat="1" applyFont="1" applyFill="1" applyBorder="1" applyAlignment="1">
      <alignment horizontal="right"/>
    </xf>
    <xf numFmtId="217" fontId="4" fillId="0" borderId="13" xfId="105" applyNumberFormat="1" applyFont="1" applyFill="1" applyBorder="1" applyAlignment="1">
      <alignment horizontal="center"/>
    </xf>
    <xf numFmtId="217" fontId="4" fillId="0" borderId="41" xfId="105" applyNumberFormat="1" applyFont="1" applyFill="1" applyBorder="1" applyAlignment="1">
      <alignment horizontal="center"/>
    </xf>
    <xf numFmtId="217" fontId="4" fillId="0" borderId="21" xfId="105" applyNumberFormat="1" applyFont="1" applyFill="1" applyBorder="1" applyAlignment="1">
      <alignment horizontal="center"/>
    </xf>
    <xf numFmtId="217" fontId="4" fillId="0" borderId="122" xfId="105" applyNumberFormat="1" applyFont="1" applyFill="1" applyBorder="1" applyAlignment="1">
      <alignment horizontal="center"/>
    </xf>
    <xf numFmtId="0" fontId="4" fillId="0" borderId="13" xfId="105" applyFont="1" applyFill="1" applyBorder="1" applyAlignment="1">
      <alignment horizontal="center"/>
    </xf>
    <xf numFmtId="0" fontId="4" fillId="0" borderId="41" xfId="105" applyFont="1" applyFill="1" applyBorder="1" applyAlignment="1">
      <alignment horizontal="center"/>
    </xf>
    <xf numFmtId="0" fontId="4" fillId="0" borderId="61" xfId="105" applyFont="1" applyFill="1" applyBorder="1" applyAlignment="1">
      <alignment horizontal="center"/>
    </xf>
    <xf numFmtId="0" fontId="1" fillId="0" borderId="123" xfId="105" applyFont="1" applyBorder="1"/>
    <xf numFmtId="217" fontId="1" fillId="0" borderId="26" xfId="106" applyNumberFormat="1" applyFont="1" applyFill="1" applyBorder="1"/>
    <xf numFmtId="39" fontId="1" fillId="0" borderId="26" xfId="106" applyNumberFormat="1" applyFont="1" applyFill="1" applyBorder="1"/>
    <xf numFmtId="39" fontId="1" fillId="0" borderId="124" xfId="106" applyNumberFormat="1" applyFont="1" applyFill="1" applyBorder="1"/>
    <xf numFmtId="186" fontId="1" fillId="0" borderId="26" xfId="106" applyNumberFormat="1" applyFont="1" applyFill="1" applyBorder="1"/>
    <xf numFmtId="186" fontId="1" fillId="0" borderId="124" xfId="106" applyNumberFormat="1" applyFont="1" applyFill="1" applyBorder="1"/>
    <xf numFmtId="0" fontId="1" fillId="0" borderId="65" xfId="105" applyFont="1" applyBorder="1"/>
    <xf numFmtId="217" fontId="1" fillId="0" borderId="29" xfId="106" applyNumberFormat="1" applyFont="1" applyFill="1" applyBorder="1"/>
    <xf numFmtId="39" fontId="1" fillId="0" borderId="29" xfId="106" applyNumberFormat="1" applyFont="1" applyFill="1" applyBorder="1"/>
    <xf numFmtId="39" fontId="1" fillId="0" borderId="125" xfId="106" applyNumberFormat="1" applyFont="1" applyFill="1" applyBorder="1"/>
    <xf numFmtId="186" fontId="1" fillId="0" borderId="29" xfId="106" applyNumberFormat="1" applyFont="1" applyFill="1" applyBorder="1"/>
    <xf numFmtId="186" fontId="1" fillId="0" borderId="125" xfId="106" applyNumberFormat="1" applyFont="1" applyFill="1" applyBorder="1"/>
    <xf numFmtId="186" fontId="1" fillId="0" borderId="14" xfId="106" applyNumberFormat="1" applyFont="1" applyFill="1" applyBorder="1"/>
    <xf numFmtId="186" fontId="1" fillId="0" borderId="126" xfId="106" applyNumberFormat="1" applyFont="1" applyFill="1" applyBorder="1"/>
    <xf numFmtId="186" fontId="1" fillId="0" borderId="13" xfId="106" applyNumberFormat="1" applyFont="1" applyFill="1" applyBorder="1"/>
    <xf numFmtId="186" fontId="1" fillId="0" borderId="122" xfId="106" applyNumberFormat="1" applyFont="1" applyFill="1" applyBorder="1"/>
    <xf numFmtId="217" fontId="1" fillId="0" borderId="21" xfId="106" applyNumberFormat="1" applyFont="1" applyFill="1" applyBorder="1"/>
    <xf numFmtId="39" fontId="1" fillId="0" borderId="13" xfId="106" applyNumberFormat="1" applyFont="1" applyFill="1" applyBorder="1"/>
    <xf numFmtId="39" fontId="1" fillId="0" borderId="21" xfId="106" applyNumberFormat="1" applyFont="1" applyFill="1" applyBorder="1"/>
    <xf numFmtId="39" fontId="1" fillId="0" borderId="101" xfId="106" applyNumberFormat="1" applyFont="1" applyFill="1" applyBorder="1"/>
    <xf numFmtId="186" fontId="1" fillId="0" borderId="127" xfId="106" applyNumberFormat="1" applyFont="1" applyFill="1" applyBorder="1"/>
    <xf numFmtId="217" fontId="1" fillId="0" borderId="72" xfId="106" applyNumberFormat="1" applyFont="1" applyBorder="1"/>
    <xf numFmtId="217" fontId="1" fillId="0" borderId="72" xfId="106" applyNumberFormat="1" applyFont="1" applyFill="1" applyBorder="1"/>
    <xf numFmtId="217" fontId="1" fillId="0" borderId="52" xfId="106" applyNumberFormat="1" applyFont="1" applyFill="1" applyBorder="1"/>
    <xf numFmtId="217" fontId="1" fillId="0" borderId="128" xfId="106" applyNumberFormat="1" applyFont="1" applyFill="1" applyBorder="1"/>
    <xf numFmtId="186" fontId="1" fillId="0" borderId="50" xfId="106" applyNumberFormat="1" applyFont="1" applyFill="1" applyBorder="1"/>
    <xf numFmtId="186" fontId="1" fillId="0" borderId="57" xfId="106" applyNumberFormat="1" applyFont="1" applyFill="1" applyBorder="1"/>
    <xf numFmtId="186" fontId="1" fillId="0" borderId="129" xfId="106" applyNumberFormat="1" applyFont="1" applyFill="1" applyBorder="1"/>
    <xf numFmtId="217" fontId="1" fillId="0" borderId="37" xfId="106" applyNumberFormat="1" applyFont="1" applyFill="1" applyBorder="1"/>
    <xf numFmtId="39" fontId="1" fillId="0" borderId="24" xfId="106" applyNumberFormat="1" applyFont="1" applyFill="1" applyBorder="1"/>
    <xf numFmtId="39" fontId="1" fillId="0" borderId="130" xfId="106" applyNumberFormat="1" applyFont="1" applyFill="1" applyBorder="1"/>
    <xf numFmtId="186" fontId="1" fillId="0" borderId="37" xfId="106" applyNumberFormat="1" applyFont="1" applyFill="1" applyBorder="1"/>
    <xf numFmtId="186" fontId="1" fillId="0" borderId="131" xfId="106" applyNumberFormat="1" applyFont="1" applyFill="1" applyBorder="1"/>
    <xf numFmtId="186" fontId="1" fillId="0" borderId="21" xfId="106" applyNumberFormat="1" applyFont="1" applyFill="1" applyBorder="1"/>
    <xf numFmtId="186" fontId="1" fillId="0" borderId="101" xfId="106" applyNumberFormat="1" applyFont="1" applyFill="1" applyBorder="1"/>
    <xf numFmtId="186" fontId="1" fillId="0" borderId="52" xfId="106" applyNumberFormat="1" applyFont="1" applyFill="1" applyBorder="1"/>
    <xf numFmtId="186" fontId="1" fillId="0" borderId="53" xfId="106" applyNumberFormat="1" applyFont="1" applyFill="1" applyBorder="1"/>
    <xf numFmtId="186" fontId="1" fillId="0" borderId="128" xfId="106" applyNumberFormat="1" applyFont="1" applyFill="1" applyBorder="1"/>
    <xf numFmtId="217" fontId="1" fillId="0" borderId="46" xfId="106" applyNumberFormat="1" applyFont="1" applyBorder="1"/>
    <xf numFmtId="217" fontId="1" fillId="0" borderId="32" xfId="106" applyNumberFormat="1" applyFont="1" applyFill="1" applyBorder="1"/>
    <xf numFmtId="217" fontId="1" fillId="0" borderId="132" xfId="106" applyNumberFormat="1" applyFont="1" applyFill="1" applyBorder="1"/>
    <xf numFmtId="186" fontId="1" fillId="0" borderId="75" xfId="106" applyNumberFormat="1" applyFont="1" applyFill="1" applyBorder="1"/>
    <xf numFmtId="186" fontId="1" fillId="0" borderId="133" xfId="106" applyNumberFormat="1" applyFont="1" applyFill="1" applyBorder="1"/>
    <xf numFmtId="186" fontId="1" fillId="0" borderId="134" xfId="106" applyNumberFormat="1" applyFont="1" applyFill="1" applyBorder="1"/>
    <xf numFmtId="0" fontId="1" fillId="0" borderId="0" xfId="105" applyFont="1" applyBorder="1" applyAlignment="1">
      <alignment horizontal="center"/>
    </xf>
    <xf numFmtId="217" fontId="1" fillId="0" borderId="0" xfId="105" applyNumberFormat="1" applyFont="1" applyBorder="1"/>
    <xf numFmtId="217" fontId="1" fillId="0" borderId="86" xfId="105" applyNumberFormat="1" applyFont="1" applyBorder="1"/>
    <xf numFmtId="217" fontId="1" fillId="0" borderId="0" xfId="105" applyNumberFormat="1" applyFont="1" applyFill="1" applyBorder="1"/>
    <xf numFmtId="217" fontId="1" fillId="0" borderId="0" xfId="105" quotePrefix="1" applyNumberFormat="1" applyFont="1" applyFill="1" applyAlignment="1">
      <alignment horizontal="right"/>
    </xf>
    <xf numFmtId="217" fontId="1" fillId="0" borderId="0" xfId="104" applyNumberFormat="1" applyFont="1"/>
    <xf numFmtId="217" fontId="1" fillId="0" borderId="0" xfId="104" applyNumberFormat="1" applyFont="1" applyFill="1"/>
    <xf numFmtId="217" fontId="1" fillId="0" borderId="0" xfId="104" applyNumberFormat="1" applyFont="1" applyFill="1" applyBorder="1"/>
    <xf numFmtId="203" fontId="1" fillId="0" borderId="13" xfId="128" applyNumberFormat="1" applyFont="1" applyFill="1" applyBorder="1"/>
    <xf numFmtId="203" fontId="1" fillId="0" borderId="14" xfId="128" applyNumberFormat="1" applyFont="1" applyFill="1" applyBorder="1"/>
    <xf numFmtId="0" fontId="1" fillId="0" borderId="135" xfId="128" applyFont="1" applyFill="1" applyBorder="1" applyAlignment="1">
      <alignment horizontal="center"/>
    </xf>
    <xf numFmtId="0" fontId="0" fillId="0" borderId="0" xfId="105" applyFont="1"/>
    <xf numFmtId="38" fontId="1" fillId="0" borderId="29" xfId="65" applyFont="1" applyFill="1" applyBorder="1" applyAlignment="1">
      <alignment horizontal="center"/>
    </xf>
    <xf numFmtId="0" fontId="1" fillId="0" borderId="0" xfId="130" applyFont="1" applyFill="1"/>
    <xf numFmtId="178" fontId="1" fillId="0" borderId="0" xfId="130" applyNumberFormat="1" applyFont="1" applyFill="1"/>
    <xf numFmtId="0" fontId="1" fillId="0" borderId="0" xfId="131" applyFont="1" applyFill="1"/>
    <xf numFmtId="0" fontId="1" fillId="0" borderId="0" xfId="129" applyFont="1" applyFill="1"/>
    <xf numFmtId="178" fontId="1" fillId="0" borderId="0" xfId="130" applyNumberFormat="1" applyFont="1" applyFill="1" applyAlignment="1">
      <alignment horizontal="right"/>
    </xf>
    <xf numFmtId="0" fontId="1" fillId="0" borderId="120" xfId="130" applyFont="1" applyFill="1" applyBorder="1" applyAlignment="1">
      <alignment horizontal="center"/>
    </xf>
    <xf numFmtId="0" fontId="1" fillId="0" borderId="123" xfId="130" applyFont="1" applyFill="1" applyBorder="1"/>
    <xf numFmtId="38" fontId="1" fillId="0" borderId="124" xfId="65" applyFont="1" applyFill="1" applyBorder="1" applyAlignment="1"/>
    <xf numFmtId="0" fontId="1" fillId="0" borderId="65" xfId="130" applyFont="1" applyFill="1" applyBorder="1"/>
    <xf numFmtId="38" fontId="1" fillId="0" borderId="125" xfId="65" applyFont="1" applyFill="1" applyBorder="1" applyAlignment="1"/>
    <xf numFmtId="38" fontId="1" fillId="0" borderId="126" xfId="65" applyFont="1" applyFill="1" applyBorder="1" applyAlignment="1"/>
    <xf numFmtId="0" fontId="1" fillId="0" borderId="99" xfId="130" applyFont="1" applyFill="1" applyBorder="1"/>
    <xf numFmtId="38" fontId="1" fillId="0" borderId="129" xfId="65" applyFont="1" applyFill="1" applyBorder="1" applyAlignment="1"/>
    <xf numFmtId="0" fontId="1" fillId="0" borderId="37" xfId="130" applyFont="1" applyFill="1" applyBorder="1"/>
    <xf numFmtId="0" fontId="1" fillId="0" borderId="98" xfId="130" applyFont="1" applyFill="1" applyBorder="1"/>
    <xf numFmtId="38" fontId="1" fillId="0" borderId="131" xfId="65" applyFont="1" applyFill="1" applyBorder="1" applyAlignment="1"/>
    <xf numFmtId="0" fontId="1" fillId="0" borderId="0" xfId="131" applyFont="1" applyFill="1" applyAlignment="1">
      <alignment wrapText="1"/>
    </xf>
    <xf numFmtId="0" fontId="1" fillId="0" borderId="42" xfId="130" applyFont="1" applyFill="1" applyBorder="1"/>
    <xf numFmtId="0" fontId="1" fillId="0" borderId="18" xfId="130" applyFont="1" applyFill="1" applyBorder="1"/>
    <xf numFmtId="0" fontId="1" fillId="0" borderId="44" xfId="130" applyFont="1" applyFill="1" applyBorder="1"/>
    <xf numFmtId="0" fontId="1" fillId="0" borderId="29" xfId="130" applyFont="1" applyFill="1" applyBorder="1"/>
    <xf numFmtId="0" fontId="4" fillId="0" borderId="13" xfId="130" applyFont="1" applyFill="1" applyBorder="1"/>
    <xf numFmtId="0" fontId="4" fillId="0" borderId="99" xfId="130" applyFont="1" applyFill="1" applyBorder="1"/>
    <xf numFmtId="38" fontId="1" fillId="0" borderId="101" xfId="65" applyFont="1" applyFill="1" applyBorder="1" applyAlignment="1"/>
    <xf numFmtId="38" fontId="1" fillId="0" borderId="130" xfId="65" applyFont="1" applyFill="1" applyBorder="1" applyAlignment="1"/>
    <xf numFmtId="38" fontId="1" fillId="0" borderId="122" xfId="65" applyFont="1" applyFill="1" applyBorder="1" applyAlignment="1"/>
    <xf numFmtId="0" fontId="1" fillId="0" borderId="21" xfId="130" applyFont="1" applyFill="1" applyBorder="1"/>
    <xf numFmtId="0" fontId="1" fillId="0" borderId="102" xfId="130" applyFont="1" applyFill="1" applyBorder="1"/>
    <xf numFmtId="38" fontId="1" fillId="0" borderId="128" xfId="65" applyFont="1" applyFill="1" applyBorder="1" applyAlignment="1"/>
    <xf numFmtId="0" fontId="1" fillId="0" borderId="24" xfId="130" applyFont="1" applyFill="1" applyBorder="1"/>
    <xf numFmtId="0" fontId="1" fillId="0" borderId="111" xfId="130" applyFont="1" applyFill="1" applyBorder="1"/>
    <xf numFmtId="178" fontId="1" fillId="0" borderId="24" xfId="65" applyNumberFormat="1" applyFont="1" applyFill="1" applyBorder="1" applyAlignment="1">
      <alignment horizontal="right"/>
    </xf>
    <xf numFmtId="178" fontId="1" fillId="0" borderId="130" xfId="65" applyNumberFormat="1" applyFont="1" applyFill="1" applyBorder="1" applyAlignment="1">
      <alignment horizontal="right"/>
    </xf>
    <xf numFmtId="0" fontId="1" fillId="0" borderId="47" xfId="130" applyFont="1" applyFill="1" applyBorder="1"/>
    <xf numFmtId="0" fontId="1" fillId="0" borderId="136" xfId="130" applyFont="1" applyFill="1" applyBorder="1"/>
    <xf numFmtId="178" fontId="1" fillId="0" borderId="47" xfId="65" applyNumberFormat="1" applyFont="1" applyFill="1" applyBorder="1" applyAlignment="1"/>
    <xf numFmtId="178" fontId="1" fillId="0" borderId="137" xfId="65" applyNumberFormat="1" applyFont="1" applyFill="1" applyBorder="1" applyAlignment="1"/>
    <xf numFmtId="178" fontId="1" fillId="0" borderId="56" xfId="65" applyNumberFormat="1" applyFont="1" applyFill="1" applyBorder="1" applyAlignment="1"/>
    <xf numFmtId="178" fontId="1" fillId="0" borderId="138" xfId="65" applyNumberFormat="1" applyFont="1" applyFill="1" applyBorder="1" applyAlignment="1"/>
    <xf numFmtId="178" fontId="1" fillId="0" borderId="29" xfId="65" applyNumberFormat="1" applyFont="1" applyFill="1" applyBorder="1" applyAlignment="1"/>
    <xf numFmtId="178" fontId="1" fillId="0" borderId="125" xfId="65" applyNumberFormat="1" applyFont="1" applyFill="1" applyBorder="1" applyAlignment="1"/>
    <xf numFmtId="178" fontId="1" fillId="0" borderId="134" xfId="65" applyNumberFormat="1" applyFont="1" applyFill="1" applyBorder="1" applyAlignment="1"/>
    <xf numFmtId="0" fontId="27" fillId="0" borderId="42" xfId="130" applyFont="1" applyFill="1" applyBorder="1" applyAlignment="1">
      <alignment vertical="center"/>
    </xf>
    <xf numFmtId="0" fontId="1" fillId="0" borderId="139" xfId="130" applyFont="1" applyFill="1" applyBorder="1"/>
    <xf numFmtId="181" fontId="1" fillId="0" borderId="134" xfId="65" applyNumberFormat="1" applyFont="1" applyFill="1" applyBorder="1" applyAlignment="1"/>
    <xf numFmtId="0" fontId="1" fillId="0" borderId="13" xfId="130" applyFont="1" applyFill="1" applyBorder="1"/>
    <xf numFmtId="178" fontId="1" fillId="0" borderId="101" xfId="65" applyNumberFormat="1" applyFont="1" applyFill="1" applyBorder="1" applyAlignment="1"/>
    <xf numFmtId="0" fontId="1" fillId="0" borderId="0" xfId="130" applyFont="1" applyFill="1" applyBorder="1" applyAlignment="1"/>
    <xf numFmtId="178" fontId="1" fillId="0" borderId="0" xfId="129" applyNumberFormat="1" applyFont="1" applyFill="1"/>
    <xf numFmtId="209" fontId="1" fillId="0" borderId="91" xfId="107" applyNumberFormat="1" applyFont="1" applyFill="1" applyBorder="1" applyAlignment="1">
      <alignment horizontal="right"/>
    </xf>
    <xf numFmtId="0" fontId="1" fillId="0" borderId="15" xfId="121" applyFont="1" applyFill="1" applyBorder="1" applyAlignment="1">
      <alignment horizontal="center"/>
    </xf>
    <xf numFmtId="0" fontId="1" fillId="0" borderId="0" xfId="120" applyFont="1" applyFill="1" applyBorder="1"/>
    <xf numFmtId="225" fontId="30" fillId="0" borderId="25" xfId="107" applyNumberFormat="1" applyFont="1" applyFill="1" applyBorder="1" applyAlignment="1">
      <alignment horizontal="right" vertical="center"/>
    </xf>
    <xf numFmtId="225" fontId="30" fillId="0" borderId="24" xfId="107" applyNumberFormat="1" applyFont="1" applyFill="1" applyBorder="1" applyAlignment="1">
      <alignment horizontal="right" vertical="center"/>
    </xf>
    <xf numFmtId="225" fontId="30" fillId="0" borderId="48" xfId="107" applyNumberFormat="1" applyFont="1" applyFill="1" applyBorder="1" applyAlignment="1">
      <alignment horizontal="right" vertical="center"/>
    </xf>
    <xf numFmtId="225" fontId="30" fillId="0" borderId="31" xfId="107" applyNumberFormat="1" applyFont="1" applyFill="1" applyBorder="1" applyAlignment="1">
      <alignment horizontal="right" vertical="center"/>
    </xf>
    <xf numFmtId="225" fontId="30" fillId="0" borderId="29" xfId="107" applyNumberFormat="1" applyFont="1" applyFill="1" applyBorder="1" applyAlignment="1">
      <alignment horizontal="right" vertical="center"/>
    </xf>
    <xf numFmtId="225" fontId="30" fillId="0" borderId="109" xfId="107" applyNumberFormat="1" applyFont="1" applyFill="1" applyBorder="1" applyAlignment="1">
      <alignment horizontal="right" vertical="center"/>
    </xf>
    <xf numFmtId="225" fontId="30" fillId="0" borderId="21" xfId="107" applyNumberFormat="1" applyFont="1" applyFill="1" applyBorder="1" applyAlignment="1">
      <alignment horizontal="right" vertical="center"/>
    </xf>
    <xf numFmtId="225" fontId="30" fillId="0" borderId="140" xfId="107" applyNumberFormat="1" applyFont="1" applyFill="1" applyBorder="1" applyAlignment="1">
      <alignment horizontal="right" vertical="center"/>
    </xf>
    <xf numFmtId="225" fontId="30" fillId="0" borderId="33" xfId="107" applyNumberFormat="1" applyFont="1" applyFill="1" applyBorder="1" applyAlignment="1">
      <alignment horizontal="right" vertical="center"/>
    </xf>
    <xf numFmtId="225" fontId="30" fillId="0" borderId="62" xfId="107" applyNumberFormat="1" applyFont="1" applyFill="1" applyBorder="1" applyAlignment="1">
      <alignment horizontal="right" vertical="center"/>
    </xf>
    <xf numFmtId="238" fontId="1" fillId="0" borderId="14" xfId="65" applyNumberFormat="1" applyFont="1" applyFill="1" applyBorder="1" applyAlignment="1"/>
    <xf numFmtId="238" fontId="1" fillId="0" borderId="21" xfId="65" applyNumberFormat="1" applyFont="1" applyFill="1" applyBorder="1" applyAlignment="1"/>
    <xf numFmtId="238" fontId="1" fillId="0" borderId="52" xfId="65" applyNumberFormat="1" applyFont="1" applyFill="1" applyBorder="1" applyAlignment="1"/>
    <xf numFmtId="0" fontId="0" fillId="0" borderId="0" xfId="97" applyFont="1" applyFill="1" applyAlignment="1"/>
    <xf numFmtId="0" fontId="0" fillId="0" borderId="20" xfId="117" applyFont="1" applyFill="1" applyBorder="1"/>
    <xf numFmtId="0" fontId="4" fillId="0" borderId="0" xfId="107" applyFont="1" applyAlignment="1">
      <alignment vertical="center" wrapText="1"/>
    </xf>
    <xf numFmtId="206" fontId="1" fillId="0" borderId="16" xfId="107" applyNumberFormat="1" applyFont="1" applyFill="1" applyBorder="1" applyAlignment="1">
      <alignment horizontal="right"/>
    </xf>
    <xf numFmtId="0" fontId="1" fillId="0" borderId="141" xfId="107" applyFont="1" applyBorder="1" applyAlignment="1">
      <alignment horizontal="center" vertical="center"/>
    </xf>
    <xf numFmtId="0" fontId="1" fillId="0" borderId="142" xfId="107" applyFont="1" applyBorder="1" applyAlignment="1">
      <alignment horizontal="center" vertical="center"/>
    </xf>
    <xf numFmtId="0" fontId="0" fillId="0" borderId="143" xfId="107" applyFont="1" applyFill="1" applyBorder="1" applyAlignment="1">
      <alignment horizontal="center"/>
    </xf>
    <xf numFmtId="0" fontId="1" fillId="0" borderId="110" xfId="107" applyFont="1" applyFill="1" applyBorder="1" applyAlignment="1">
      <alignment horizontal="center"/>
    </xf>
    <xf numFmtId="0" fontId="1" fillId="0" borderId="38" xfId="107" applyFont="1" applyFill="1" applyBorder="1" applyAlignment="1">
      <alignment horizontal="center"/>
    </xf>
    <xf numFmtId="0" fontId="1" fillId="0" borderId="131" xfId="107" applyFont="1" applyFill="1" applyBorder="1" applyAlignment="1">
      <alignment horizontal="center"/>
    </xf>
    <xf numFmtId="0" fontId="0" fillId="0" borderId="144" xfId="107" applyFont="1" applyFill="1" applyBorder="1" applyAlignment="1">
      <alignment horizontal="center"/>
    </xf>
    <xf numFmtId="0" fontId="1" fillId="0" borderId="146" xfId="117" applyFont="1" applyFill="1" applyBorder="1" applyAlignment="1">
      <alignment vertical="distributed" textRotation="255"/>
    </xf>
    <xf numFmtId="0" fontId="1" fillId="0" borderId="92" xfId="117" applyFont="1" applyFill="1" applyBorder="1" applyAlignment="1">
      <alignment vertical="distributed" textRotation="255"/>
    </xf>
    <xf numFmtId="0" fontId="1" fillId="0" borderId="147" xfId="117" applyFont="1" applyFill="1" applyBorder="1" applyAlignment="1">
      <alignment vertical="distributed" textRotation="255"/>
    </xf>
    <xf numFmtId="0" fontId="1" fillId="0" borderId="50" xfId="117" applyFont="1" applyFill="1" applyBorder="1" applyAlignment="1">
      <alignment vertical="distributed" textRotation="255"/>
    </xf>
    <xf numFmtId="0" fontId="1" fillId="0" borderId="14" xfId="117" applyFont="1" applyFill="1" applyBorder="1" applyAlignment="1">
      <alignment vertical="distributed" textRotation="255"/>
    </xf>
    <xf numFmtId="0" fontId="1" fillId="0" borderId="32" xfId="117" applyFont="1" applyFill="1" applyBorder="1" applyAlignment="1">
      <alignment vertical="distributed" textRotation="255"/>
    </xf>
    <xf numFmtId="0" fontId="1" fillId="0" borderId="14" xfId="117" applyFont="1" applyFill="1" applyBorder="1" applyAlignment="1">
      <alignment horizontal="center" vertical="distributed" textRotation="255"/>
    </xf>
    <xf numFmtId="0" fontId="1" fillId="0" borderId="52" xfId="117" applyFont="1" applyFill="1" applyBorder="1" applyAlignment="1">
      <alignment horizontal="center"/>
    </xf>
    <xf numFmtId="0" fontId="1" fillId="0" borderId="95" xfId="117" applyFont="1" applyFill="1" applyBorder="1" applyAlignment="1">
      <alignment horizontal="center"/>
    </xf>
    <xf numFmtId="0" fontId="1" fillId="0" borderId="76" xfId="107" applyFont="1" applyFill="1" applyBorder="1" applyAlignment="1">
      <alignment horizontal="right" vertical="center"/>
    </xf>
    <xf numFmtId="0" fontId="1" fillId="0" borderId="39" xfId="117" applyFont="1" applyFill="1" applyBorder="1" applyAlignment="1">
      <alignment vertical="center" textRotation="255"/>
    </xf>
    <xf numFmtId="0" fontId="1" fillId="0" borderId="92" xfId="117" applyFont="1" applyFill="1" applyBorder="1" applyAlignment="1">
      <alignment vertical="center" textRotation="255"/>
    </xf>
    <xf numFmtId="0" fontId="1" fillId="0" borderId="147" xfId="117" applyFont="1" applyFill="1" applyBorder="1" applyAlignment="1">
      <alignment vertical="center" textRotation="255"/>
    </xf>
    <xf numFmtId="0" fontId="1" fillId="0" borderId="72" xfId="117" applyFont="1" applyFill="1" applyBorder="1" applyAlignment="1">
      <alignment horizontal="center"/>
    </xf>
    <xf numFmtId="0" fontId="1" fillId="0" borderId="148" xfId="107" applyFont="1" applyFill="1" applyBorder="1" applyAlignment="1">
      <alignment horizontal="center"/>
    </xf>
    <xf numFmtId="0" fontId="1" fillId="0" borderId="16" xfId="107" applyFont="1" applyFill="1" applyBorder="1" applyAlignment="1">
      <alignment horizontal="right" vertical="center"/>
    </xf>
    <xf numFmtId="0" fontId="1" fillId="0" borderId="106" xfId="117" applyFont="1" applyFill="1" applyBorder="1" applyAlignment="1">
      <alignment horizontal="center" vertical="center"/>
    </xf>
    <xf numFmtId="0" fontId="1" fillId="0" borderId="37" xfId="117" applyFont="1" applyFill="1" applyBorder="1" applyAlignment="1">
      <alignment horizontal="center" vertical="center"/>
    </xf>
    <xf numFmtId="0" fontId="1" fillId="0" borderId="98" xfId="117" applyFont="1" applyFill="1" applyBorder="1" applyAlignment="1">
      <alignment horizontal="center" vertical="center"/>
    </xf>
    <xf numFmtId="0" fontId="1" fillId="0" borderId="135" xfId="117" applyFont="1" applyFill="1" applyBorder="1" applyAlignment="1">
      <alignment horizontal="center" vertical="center"/>
    </xf>
    <xf numFmtId="0" fontId="1" fillId="0" borderId="21" xfId="117" applyFont="1" applyFill="1" applyBorder="1" applyAlignment="1">
      <alignment horizontal="center" vertical="center"/>
    </xf>
    <xf numFmtId="0" fontId="1" fillId="0" borderId="102" xfId="117" applyFont="1" applyFill="1" applyBorder="1" applyAlignment="1">
      <alignment horizontal="center" vertical="center"/>
    </xf>
    <xf numFmtId="0" fontId="1" fillId="0" borderId="143" xfId="117" applyFont="1" applyFill="1" applyBorder="1" applyAlignment="1">
      <alignment horizontal="center"/>
    </xf>
    <xf numFmtId="0" fontId="1" fillId="0" borderId="145" xfId="117" applyFont="1" applyFill="1" applyBorder="1" applyAlignment="1">
      <alignment horizontal="center"/>
    </xf>
    <xf numFmtId="0" fontId="1" fillId="0" borderId="110" xfId="117" applyFont="1" applyFill="1" applyBorder="1" applyAlignment="1">
      <alignment horizontal="center"/>
    </xf>
    <xf numFmtId="0" fontId="1" fillId="0" borderId="38" xfId="117" applyFont="1" applyFill="1" applyBorder="1" applyAlignment="1">
      <alignment horizontal="center"/>
    </xf>
    <xf numFmtId="0" fontId="1" fillId="0" borderId="38" xfId="117" applyFont="1" applyFill="1" applyBorder="1" applyAlignment="1">
      <alignment horizontal="center" shrinkToFit="1"/>
    </xf>
    <xf numFmtId="0" fontId="1" fillId="0" borderId="145" xfId="117" applyFont="1" applyFill="1" applyBorder="1" applyAlignment="1">
      <alignment horizontal="center" shrinkToFit="1"/>
    </xf>
    <xf numFmtId="0" fontId="1" fillId="0" borderId="110" xfId="117" applyFont="1" applyFill="1" applyBorder="1" applyAlignment="1">
      <alignment horizontal="center" shrinkToFit="1"/>
    </xf>
    <xf numFmtId="0" fontId="0" fillId="0" borderId="145" xfId="117" applyFont="1" applyFill="1" applyBorder="1" applyAlignment="1">
      <alignment horizontal="center" shrinkToFit="1"/>
    </xf>
    <xf numFmtId="0" fontId="0" fillId="0" borderId="38" xfId="117" applyFont="1" applyFill="1" applyBorder="1" applyAlignment="1">
      <alignment horizontal="center" shrinkToFit="1"/>
    </xf>
    <xf numFmtId="0" fontId="1" fillId="0" borderId="131" xfId="117" applyFont="1" applyFill="1" applyBorder="1" applyAlignment="1">
      <alignment horizontal="center" shrinkToFit="1"/>
    </xf>
    <xf numFmtId="0" fontId="1" fillId="0" borderId="92" xfId="119" applyFont="1" applyFill="1" applyBorder="1" applyAlignment="1">
      <alignment vertical="center" wrapText="1"/>
    </xf>
    <xf numFmtId="0" fontId="1" fillId="0" borderId="91" xfId="119" applyFont="1" applyFill="1" applyBorder="1" applyAlignment="1">
      <alignment vertical="center" wrapText="1"/>
    </xf>
    <xf numFmtId="0" fontId="1" fillId="0" borderId="89" xfId="119" applyFont="1" applyFill="1" applyBorder="1" applyAlignment="1">
      <alignment vertical="center" wrapText="1"/>
    </xf>
    <xf numFmtId="0" fontId="1" fillId="0" borderId="155" xfId="119" applyFont="1" applyFill="1" applyBorder="1" applyAlignment="1">
      <alignment horizontal="center"/>
    </xf>
    <xf numFmtId="0" fontId="1" fillId="0" borderId="148" xfId="119" applyFont="1" applyFill="1" applyBorder="1" applyAlignment="1">
      <alignment horizontal="center"/>
    </xf>
    <xf numFmtId="0" fontId="7" fillId="0" borderId="16" xfId="120" applyFont="1" applyFill="1" applyBorder="1" applyAlignment="1">
      <alignment horizontal="right"/>
    </xf>
    <xf numFmtId="0" fontId="1" fillId="0" borderId="16" xfId="120" applyFont="1" applyFill="1" applyBorder="1" applyAlignment="1">
      <alignment horizontal="right"/>
    </xf>
    <xf numFmtId="0" fontId="1" fillId="0" borderId="149" xfId="119" applyFont="1" applyFill="1" applyBorder="1" applyAlignment="1">
      <alignment horizontal="distributed" vertical="center"/>
    </xf>
    <xf numFmtId="0" fontId="1" fillId="0" borderId="150" xfId="119" applyFont="1" applyFill="1" applyBorder="1" applyAlignment="1">
      <alignment horizontal="distributed" vertical="center"/>
    </xf>
    <xf numFmtId="0" fontId="1" fillId="0" borderId="151" xfId="119" applyFont="1" applyFill="1" applyBorder="1" applyAlignment="1">
      <alignment horizontal="distributed" vertical="center"/>
    </xf>
    <xf numFmtId="0" fontId="1" fillId="0" borderId="152" xfId="119" applyFont="1" applyFill="1" applyBorder="1" applyAlignment="1">
      <alignment horizontal="distributed" vertical="center"/>
    </xf>
    <xf numFmtId="0" fontId="1" fillId="0" borderId="153" xfId="119" applyFont="1" applyFill="1" applyBorder="1" applyAlignment="1">
      <alignment horizontal="distributed" vertical="center"/>
    </xf>
    <xf numFmtId="0" fontId="1" fillId="0" borderId="154" xfId="119" applyFont="1" applyFill="1" applyBorder="1" applyAlignment="1">
      <alignment horizontal="distributed" vertical="center"/>
    </xf>
    <xf numFmtId="0" fontId="1" fillId="0" borderId="38" xfId="121" applyFont="1" applyFill="1" applyBorder="1" applyAlignment="1">
      <alignment horizontal="center"/>
    </xf>
    <xf numFmtId="0" fontId="1" fillId="0" borderId="145" xfId="121" applyFont="1" applyFill="1" applyBorder="1" applyAlignment="1">
      <alignment horizontal="center"/>
    </xf>
    <xf numFmtId="0" fontId="1" fillId="0" borderId="110" xfId="121" applyFont="1" applyFill="1" applyBorder="1" applyAlignment="1">
      <alignment horizontal="center"/>
    </xf>
    <xf numFmtId="0" fontId="5" fillId="0" borderId="0" xfId="107" applyFont="1" applyFill="1" applyAlignment="1">
      <alignment horizontal="left" vertical="center"/>
    </xf>
    <xf numFmtId="0" fontId="7" fillId="0" borderId="16" xfId="119" applyFont="1" applyFill="1" applyBorder="1" applyAlignment="1">
      <alignment horizontal="right"/>
    </xf>
    <xf numFmtId="0" fontId="7" fillId="0" borderId="149" xfId="119" applyFont="1" applyFill="1" applyBorder="1" applyAlignment="1">
      <alignment horizontal="distributed" vertical="center"/>
    </xf>
    <xf numFmtId="0" fontId="7" fillId="0" borderId="150" xfId="119" applyFont="1" applyFill="1" applyBorder="1" applyAlignment="1">
      <alignment horizontal="distributed" vertical="center"/>
    </xf>
    <xf numFmtId="0" fontId="7" fillId="0" borderId="151" xfId="119" applyFont="1" applyFill="1" applyBorder="1" applyAlignment="1">
      <alignment horizontal="distributed" vertical="center"/>
    </xf>
    <xf numFmtId="0" fontId="7" fillId="0" borderId="152" xfId="119" applyFont="1" applyFill="1" applyBorder="1" applyAlignment="1">
      <alignment horizontal="distributed" vertical="center"/>
    </xf>
    <xf numFmtId="0" fontId="7" fillId="0" borderId="153" xfId="119" applyFont="1" applyFill="1" applyBorder="1" applyAlignment="1">
      <alignment horizontal="distributed" vertical="center"/>
    </xf>
    <xf numFmtId="0" fontId="7" fillId="0" borderId="154" xfId="119" applyFont="1" applyFill="1" applyBorder="1" applyAlignment="1">
      <alignment horizontal="distributed" vertical="center"/>
    </xf>
    <xf numFmtId="0" fontId="0" fillId="0" borderId="143" xfId="121" applyFont="1" applyFill="1" applyBorder="1" applyAlignment="1">
      <alignment horizontal="center"/>
    </xf>
    <xf numFmtId="0" fontId="0" fillId="0" borderId="38" xfId="121" applyFont="1" applyFill="1" applyBorder="1" applyAlignment="1">
      <alignment horizontal="center"/>
    </xf>
    <xf numFmtId="0" fontId="1" fillId="0" borderId="106" xfId="124" applyFont="1" applyBorder="1" applyAlignment="1">
      <alignment horizontal="center" vertical="center"/>
    </xf>
    <xf numFmtId="0" fontId="1" fillId="0" borderId="98" xfId="124" applyFont="1" applyBorder="1" applyAlignment="1">
      <alignment horizontal="center" vertical="center"/>
    </xf>
    <xf numFmtId="0" fontId="1" fillId="0" borderId="135" xfId="124" applyFont="1" applyBorder="1" applyAlignment="1">
      <alignment horizontal="center" vertical="center"/>
    </xf>
    <xf numFmtId="0" fontId="1" fillId="0" borderId="102" xfId="124" applyFont="1" applyBorder="1" applyAlignment="1">
      <alignment horizontal="center" vertical="center"/>
    </xf>
    <xf numFmtId="0" fontId="1" fillId="0" borderId="92" xfId="124" applyFont="1" applyBorder="1" applyAlignment="1">
      <alignment vertical="distributed" textRotation="255"/>
    </xf>
    <xf numFmtId="0" fontId="1" fillId="0" borderId="147" xfId="124" applyFont="1" applyBorder="1" applyAlignment="1">
      <alignment vertical="distributed" textRotation="255"/>
    </xf>
    <xf numFmtId="206" fontId="1" fillId="0" borderId="0" xfId="107" applyNumberFormat="1" applyFont="1" applyBorder="1" applyAlignment="1">
      <alignment horizontal="right"/>
    </xf>
    <xf numFmtId="0" fontId="3" fillId="0" borderId="0" xfId="107" applyFont="1" applyAlignment="1">
      <alignment horizontal="left" vertical="center"/>
    </xf>
    <xf numFmtId="0" fontId="1" fillId="0" borderId="145" xfId="124" applyFont="1" applyFill="1" applyBorder="1" applyAlignment="1">
      <alignment horizontal="center" shrinkToFit="1"/>
    </xf>
    <xf numFmtId="0" fontId="1" fillId="0" borderId="131" xfId="124" applyFont="1" applyFill="1" applyBorder="1" applyAlignment="1">
      <alignment horizontal="center" shrinkToFit="1"/>
    </xf>
    <xf numFmtId="0" fontId="1" fillId="0" borderId="39" xfId="124" applyFont="1" applyBorder="1" applyAlignment="1">
      <alignment horizontal="center" vertical="distributed" textRotation="255"/>
    </xf>
    <xf numFmtId="206" fontId="1" fillId="0" borderId="38" xfId="124" applyNumberFormat="1" applyFont="1" applyFill="1" applyBorder="1" applyAlignment="1">
      <alignment horizontal="center" shrinkToFit="1"/>
    </xf>
    <xf numFmtId="206" fontId="1" fillId="0" borderId="145" xfId="124" applyNumberFormat="1" applyFont="1" applyFill="1" applyBorder="1" applyAlignment="1">
      <alignment horizontal="center" shrinkToFit="1"/>
    </xf>
    <xf numFmtId="206" fontId="1" fillId="0" borderId="110" xfId="124" applyNumberFormat="1" applyFont="1" applyFill="1" applyBorder="1" applyAlignment="1">
      <alignment horizontal="center" shrinkToFit="1"/>
    </xf>
    <xf numFmtId="0" fontId="0" fillId="0" borderId="144" xfId="128" applyFont="1" applyBorder="1" applyAlignment="1">
      <alignment horizontal="center"/>
    </xf>
    <xf numFmtId="0" fontId="1" fillId="0" borderId="145" xfId="128" applyFont="1" applyBorder="1" applyAlignment="1">
      <alignment horizontal="center"/>
    </xf>
    <xf numFmtId="0" fontId="1" fillId="0" borderId="131" xfId="128" applyFont="1" applyBorder="1" applyAlignment="1">
      <alignment horizontal="center"/>
    </xf>
    <xf numFmtId="0" fontId="1" fillId="0" borderId="39" xfId="128" applyFont="1" applyBorder="1" applyAlignment="1">
      <alignment horizontal="center" vertical="distributed" textRotation="255"/>
    </xf>
    <xf numFmtId="0" fontId="1" fillId="0" borderId="92" xfId="128" applyFont="1" applyBorder="1" applyAlignment="1">
      <alignment horizontal="center" vertical="distributed" textRotation="255"/>
    </xf>
    <xf numFmtId="0" fontId="1" fillId="0" borderId="147" xfId="128" applyFont="1" applyBorder="1" applyAlignment="1">
      <alignment horizontal="center" vertical="distributed" textRotation="255"/>
    </xf>
    <xf numFmtId="0" fontId="1" fillId="0" borderId="106" xfId="128" applyFont="1" applyBorder="1" applyAlignment="1">
      <alignment horizontal="center" vertical="center"/>
    </xf>
    <xf numFmtId="0" fontId="1" fillId="0" borderId="98" xfId="128" applyFont="1" applyBorder="1" applyAlignment="1">
      <alignment horizontal="center" vertical="center"/>
    </xf>
    <xf numFmtId="0" fontId="1" fillId="0" borderId="135" xfId="128" applyFont="1" applyBorder="1" applyAlignment="1">
      <alignment horizontal="center" vertical="center"/>
    </xf>
    <xf numFmtId="0" fontId="1" fillId="0" borderId="102" xfId="128" applyFont="1" applyBorder="1" applyAlignment="1">
      <alignment horizontal="center" vertical="center"/>
    </xf>
    <xf numFmtId="0" fontId="1" fillId="0" borderId="91" xfId="128" applyFont="1" applyBorder="1" applyAlignment="1">
      <alignment vertical="distributed" textRotation="255"/>
    </xf>
    <xf numFmtId="0" fontId="1" fillId="0" borderId="90" xfId="128" applyFont="1" applyBorder="1" applyAlignment="1">
      <alignment vertical="distributed" textRotation="255"/>
    </xf>
    <xf numFmtId="0" fontId="1" fillId="0" borderId="89" xfId="128" applyFont="1" applyBorder="1" applyAlignment="1">
      <alignment vertical="distributed" textRotation="255"/>
    </xf>
    <xf numFmtId="0" fontId="1" fillId="0" borderId="38" xfId="128" applyFont="1" applyFill="1" applyBorder="1" applyAlignment="1">
      <alignment horizontal="center"/>
    </xf>
    <xf numFmtId="0" fontId="1" fillId="0" borderId="145" xfId="128" applyFont="1" applyFill="1" applyBorder="1" applyAlignment="1">
      <alignment horizontal="center"/>
    </xf>
    <xf numFmtId="0" fontId="1" fillId="0" borderId="144" xfId="128" applyFont="1" applyBorder="1" applyAlignment="1">
      <alignment horizontal="center"/>
    </xf>
    <xf numFmtId="0" fontId="1" fillId="0" borderId="144" xfId="128" applyFont="1" applyFill="1" applyBorder="1" applyAlignment="1">
      <alignment horizontal="center" shrinkToFit="1"/>
    </xf>
    <xf numFmtId="0" fontId="1" fillId="0" borderId="145" xfId="128" applyFont="1" applyFill="1" applyBorder="1" applyAlignment="1">
      <alignment horizontal="center" shrinkToFit="1"/>
    </xf>
    <xf numFmtId="0" fontId="1" fillId="0" borderId="131" xfId="128" applyFont="1" applyFill="1" applyBorder="1" applyAlignment="1">
      <alignment horizontal="center" shrinkToFit="1"/>
    </xf>
    <xf numFmtId="0" fontId="1" fillId="0" borderId="144" xfId="128" applyFont="1" applyFill="1" applyBorder="1" applyAlignment="1">
      <alignment horizontal="center"/>
    </xf>
    <xf numFmtId="0" fontId="1" fillId="0" borderId="131" xfId="128" applyFont="1" applyFill="1" applyBorder="1" applyAlignment="1">
      <alignment horizontal="center"/>
    </xf>
    <xf numFmtId="0" fontId="1" fillId="0" borderId="106" xfId="125" applyFont="1" applyBorder="1" applyAlignment="1">
      <alignment horizontal="center" vertical="distributed" textRotation="255"/>
    </xf>
    <xf numFmtId="0" fontId="1" fillId="0" borderId="90" xfId="125" applyFont="1" applyBorder="1" applyAlignment="1">
      <alignment horizontal="center" vertical="distributed" textRotation="255"/>
    </xf>
    <xf numFmtId="0" fontId="1" fillId="0" borderId="93" xfId="125" applyFont="1" applyBorder="1" applyAlignment="1">
      <alignment horizontal="center" vertical="distributed" textRotation="255"/>
    </xf>
    <xf numFmtId="193" fontId="1" fillId="0" borderId="91" xfId="125" applyNumberFormat="1" applyFont="1" applyBorder="1" applyAlignment="1">
      <alignment vertical="distributed" textRotation="255"/>
    </xf>
    <xf numFmtId="193" fontId="1" fillId="0" borderId="90" xfId="125" applyNumberFormat="1" applyFont="1" applyBorder="1" applyAlignment="1">
      <alignment vertical="distributed" textRotation="255"/>
    </xf>
    <xf numFmtId="193" fontId="1" fillId="0" borderId="93" xfId="125" applyNumberFormat="1" applyFont="1" applyBorder="1" applyAlignment="1">
      <alignment vertical="distributed" textRotation="255"/>
    </xf>
    <xf numFmtId="0" fontId="1" fillId="0" borderId="106" xfId="125" applyFont="1" applyBorder="1" applyAlignment="1">
      <alignment horizontal="center" vertical="center"/>
    </xf>
    <xf numFmtId="0" fontId="1" fillId="0" borderId="98" xfId="125" applyFont="1" applyBorder="1" applyAlignment="1">
      <alignment horizontal="center" vertical="center"/>
    </xf>
    <xf numFmtId="0" fontId="1" fillId="0" borderId="135" xfId="125" applyFont="1" applyBorder="1" applyAlignment="1">
      <alignment horizontal="center" vertical="center"/>
    </xf>
    <xf numFmtId="0" fontId="1" fillId="0" borderId="102" xfId="125" applyFont="1" applyBorder="1" applyAlignment="1">
      <alignment horizontal="center" vertical="center"/>
    </xf>
    <xf numFmtId="0" fontId="1" fillId="0" borderId="38" xfId="125" applyFont="1" applyBorder="1" applyAlignment="1">
      <alignment horizontal="center" vertical="center"/>
    </xf>
    <xf numFmtId="0" fontId="1" fillId="0" borderId="145" xfId="125" applyFont="1" applyBorder="1" applyAlignment="1">
      <alignment horizontal="center" vertical="center"/>
    </xf>
    <xf numFmtId="0" fontId="1" fillId="0" borderId="131" xfId="125" applyFont="1" applyBorder="1" applyAlignment="1">
      <alignment horizontal="center" vertical="center"/>
    </xf>
    <xf numFmtId="0" fontId="1" fillId="0" borderId="38" xfId="125" applyFont="1" applyFill="1" applyBorder="1" applyAlignment="1">
      <alignment horizontal="center" vertical="center" shrinkToFit="1"/>
    </xf>
    <xf numFmtId="0" fontId="1" fillId="0" borderId="145" xfId="125" applyFont="1" applyFill="1" applyBorder="1" applyAlignment="1">
      <alignment horizontal="center" vertical="center" shrinkToFit="1"/>
    </xf>
    <xf numFmtId="0" fontId="1" fillId="0" borderId="158" xfId="130" applyFont="1" applyFill="1" applyBorder="1" applyAlignment="1">
      <alignment horizontal="center"/>
    </xf>
    <xf numFmtId="0" fontId="1" fillId="0" borderId="76" xfId="130" applyFont="1" applyFill="1" applyBorder="1" applyAlignment="1">
      <alignment horizontal="center"/>
    </xf>
    <xf numFmtId="0" fontId="1" fillId="0" borderId="159" xfId="130" applyFont="1" applyFill="1" applyBorder="1" applyAlignment="1">
      <alignment horizontal="center"/>
    </xf>
    <xf numFmtId="0" fontId="4" fillId="0" borderId="39" xfId="130" applyFont="1" applyFill="1" applyBorder="1" applyAlignment="1">
      <alignment horizontal="center" vertical="distributed" textRotation="255"/>
    </xf>
    <xf numFmtId="0" fontId="4" fillId="0" borderId="92" xfId="130" applyFont="1" applyFill="1" applyBorder="1" applyAlignment="1">
      <alignment horizontal="center" vertical="distributed" textRotation="255"/>
    </xf>
    <xf numFmtId="0" fontId="4" fillId="0" borderId="147" xfId="130" applyFont="1" applyFill="1" applyBorder="1" applyAlignment="1">
      <alignment horizontal="center" vertical="distributed" textRotation="255"/>
    </xf>
    <xf numFmtId="0" fontId="1" fillId="0" borderId="72" xfId="130" applyFont="1" applyFill="1" applyBorder="1" applyAlignment="1">
      <alignment horizontal="center"/>
    </xf>
    <xf numFmtId="0" fontId="1" fillId="0" borderId="148" xfId="130" applyFont="1" applyFill="1" applyBorder="1" applyAlignment="1">
      <alignment horizontal="center"/>
    </xf>
    <xf numFmtId="0" fontId="1" fillId="0" borderId="39" xfId="130" applyFont="1" applyFill="1" applyBorder="1" applyAlignment="1">
      <alignment vertical="center" wrapText="1"/>
    </xf>
    <xf numFmtId="0" fontId="1" fillId="0" borderId="92" xfId="130" applyFont="1" applyFill="1" applyBorder="1" applyAlignment="1">
      <alignment vertical="center" wrapText="1"/>
    </xf>
    <xf numFmtId="0" fontId="1" fillId="0" borderId="147" xfId="130" applyFont="1" applyFill="1" applyBorder="1" applyAlignment="1">
      <alignment vertical="center" wrapText="1"/>
    </xf>
    <xf numFmtId="0" fontId="1" fillId="0" borderId="39" xfId="130" applyFont="1" applyFill="1" applyBorder="1" applyAlignment="1">
      <alignment horizontal="center" vertical="center" textRotation="255"/>
    </xf>
    <xf numFmtId="0" fontId="1" fillId="0" borderId="147" xfId="130" applyFont="1" applyFill="1" applyBorder="1" applyAlignment="1">
      <alignment horizontal="center" vertical="center" textRotation="255"/>
    </xf>
    <xf numFmtId="0" fontId="1" fillId="0" borderId="39" xfId="130" applyFont="1" applyFill="1" applyBorder="1" applyAlignment="1">
      <alignment vertical="distributed" textRotation="255"/>
    </xf>
    <xf numFmtId="0" fontId="1" fillId="0" borderId="92" xfId="130" applyFont="1" applyFill="1" applyBorder="1" applyAlignment="1">
      <alignment vertical="distributed" textRotation="255"/>
    </xf>
    <xf numFmtId="0" fontId="1" fillId="0" borderId="147" xfId="130" applyFont="1" applyFill="1" applyBorder="1" applyAlignment="1">
      <alignment vertical="distributed" textRotation="255"/>
    </xf>
    <xf numFmtId="0" fontId="4" fillId="0" borderId="86" xfId="130" applyFont="1" applyFill="1" applyBorder="1" applyAlignment="1">
      <alignment horizontal="left" vertical="distributed"/>
    </xf>
    <xf numFmtId="0" fontId="1" fillId="0" borderId="156" xfId="130" applyFont="1" applyFill="1" applyBorder="1" applyAlignment="1">
      <alignment horizontal="center"/>
    </xf>
    <xf numFmtId="0" fontId="1" fillId="0" borderId="67" xfId="130" applyFont="1" applyFill="1" applyBorder="1" applyAlignment="1">
      <alignment horizontal="center"/>
    </xf>
    <xf numFmtId="0" fontId="1" fillId="0" borderId="157" xfId="130" applyFont="1" applyFill="1" applyBorder="1" applyAlignment="1">
      <alignment horizontal="center"/>
    </xf>
    <xf numFmtId="0" fontId="1" fillId="0" borderId="146" xfId="130" applyFont="1" applyFill="1" applyBorder="1" applyAlignment="1">
      <alignment vertical="distributed" textRotation="255"/>
    </xf>
    <xf numFmtId="0" fontId="1" fillId="0" borderId="50" xfId="130" applyFont="1" applyFill="1" applyBorder="1" applyAlignment="1">
      <alignment horizontal="center" vertical="center" textRotation="255"/>
    </xf>
    <xf numFmtId="0" fontId="1" fillId="0" borderId="14" xfId="130" applyFont="1" applyFill="1" applyBorder="1" applyAlignment="1">
      <alignment horizontal="center" vertical="center" textRotation="255"/>
    </xf>
    <xf numFmtId="0" fontId="1" fillId="0" borderId="12" xfId="130" applyFont="1" applyFill="1" applyBorder="1" applyAlignment="1">
      <alignment horizontal="center" vertical="center" textRotation="255"/>
    </xf>
    <xf numFmtId="0" fontId="1" fillId="0" borderId="49" xfId="130" applyFont="1" applyFill="1" applyBorder="1" applyAlignment="1">
      <alignment horizontal="left" vertical="center" shrinkToFit="1"/>
    </xf>
    <xf numFmtId="0" fontId="1" fillId="0" borderId="139" xfId="130" applyFont="1" applyFill="1" applyBorder="1" applyAlignment="1">
      <alignment horizontal="left" vertical="center" shrinkToFit="1"/>
    </xf>
    <xf numFmtId="0" fontId="1" fillId="0" borderId="70" xfId="130" applyFont="1" applyFill="1" applyBorder="1" applyAlignment="1">
      <alignment horizontal="center"/>
    </xf>
    <xf numFmtId="0" fontId="1" fillId="0" borderId="94" xfId="130" applyFont="1" applyFill="1" applyBorder="1" applyAlignment="1">
      <alignment horizontal="center"/>
    </xf>
    <xf numFmtId="0" fontId="1" fillId="0" borderId="42" xfId="130" applyFont="1" applyFill="1" applyBorder="1" applyAlignment="1">
      <alignment horizontal="left" shrinkToFit="1"/>
    </xf>
    <xf numFmtId="0" fontId="1" fillId="0" borderId="20" xfId="130" applyFont="1" applyFill="1" applyBorder="1" applyAlignment="1">
      <alignment horizontal="left" shrinkToFit="1"/>
    </xf>
    <xf numFmtId="0" fontId="1" fillId="0" borderId="42" xfId="130" applyFont="1" applyFill="1" applyBorder="1" applyAlignment="1">
      <alignment horizontal="left"/>
    </xf>
    <xf numFmtId="0" fontId="1" fillId="0" borderId="20" xfId="130" applyFont="1" applyFill="1" applyBorder="1" applyAlignment="1">
      <alignment horizontal="left"/>
    </xf>
    <xf numFmtId="0" fontId="1" fillId="0" borderId="16" xfId="133" applyFont="1" applyFill="1" applyBorder="1" applyAlignment="1"/>
    <xf numFmtId="0" fontId="1" fillId="0" borderId="35" xfId="133" applyFont="1" applyFill="1" applyBorder="1" applyAlignment="1">
      <alignment horizontal="center" vertical="center"/>
    </xf>
    <xf numFmtId="0" fontId="1" fillId="0" borderId="84" xfId="133" applyFont="1" applyFill="1" applyBorder="1" applyAlignment="1">
      <alignment horizontal="center" vertical="center"/>
    </xf>
    <xf numFmtId="177" fontId="1" fillId="0" borderId="37" xfId="133" applyNumberFormat="1" applyFont="1" applyFill="1" applyBorder="1" applyAlignment="1">
      <alignment horizontal="center"/>
    </xf>
    <xf numFmtId="0" fontId="1" fillId="0" borderId="11" xfId="136" applyFont="1" applyBorder="1" applyAlignment="1">
      <alignment horizontal="distributed"/>
    </xf>
    <xf numFmtId="0" fontId="1" fillId="0" borderId="59" xfId="136" applyFont="1" applyBorder="1" applyAlignment="1">
      <alignment horizontal="distributed"/>
    </xf>
    <xf numFmtId="0" fontId="1" fillId="0" borderId="49" xfId="136" applyFont="1" applyBorder="1" applyAlignment="1">
      <alignment horizontal="distributed"/>
    </xf>
    <xf numFmtId="0" fontId="1" fillId="0" borderId="139" xfId="136" applyFont="1" applyBorder="1" applyAlignment="1">
      <alignment horizontal="distributed"/>
    </xf>
    <xf numFmtId="0" fontId="3" fillId="0" borderId="0" xfId="108" applyFont="1" applyAlignment="1">
      <alignment horizontal="left" vertical="center"/>
    </xf>
    <xf numFmtId="0" fontId="1" fillId="0" borderId="0" xfId="136" applyFont="1" applyAlignment="1"/>
    <xf numFmtId="0" fontId="1" fillId="0" borderId="155" xfId="136" applyFont="1" applyBorder="1" applyAlignment="1">
      <alignment horizontal="center"/>
    </xf>
    <xf numFmtId="0" fontId="1" fillId="0" borderId="78" xfId="109" applyFont="1" applyBorder="1" applyAlignment="1">
      <alignment horizontal="center"/>
    </xf>
    <xf numFmtId="0" fontId="1" fillId="0" borderId="148" xfId="109" applyFont="1" applyBorder="1" applyAlignment="1">
      <alignment horizontal="center"/>
    </xf>
    <xf numFmtId="0" fontId="1" fillId="0" borderId="42" xfId="136" applyFont="1" applyBorder="1" applyAlignment="1">
      <alignment horizontal="distributed"/>
    </xf>
    <xf numFmtId="0" fontId="1" fillId="0" borderId="79" xfId="136" applyFont="1" applyBorder="1" applyAlignment="1">
      <alignment horizontal="distributed"/>
    </xf>
    <xf numFmtId="0" fontId="1" fillId="0" borderId="20" xfId="109" applyFont="1" applyBorder="1" applyAlignment="1">
      <alignment horizontal="distributed"/>
    </xf>
    <xf numFmtId="0" fontId="1" fillId="0" borderId="100" xfId="136" applyFont="1" applyBorder="1" applyAlignment="1">
      <alignment horizontal="distributed"/>
    </xf>
    <xf numFmtId="0" fontId="1" fillId="0" borderId="139" xfId="109" applyFont="1" applyBorder="1" applyAlignment="1">
      <alignment horizontal="distributed"/>
    </xf>
    <xf numFmtId="0" fontId="1" fillId="0" borderId="58" xfId="136" applyFont="1" applyBorder="1" applyAlignment="1">
      <alignment horizontal="distributed" vertical="center"/>
    </xf>
    <xf numFmtId="0" fontId="1" fillId="0" borderId="41" xfId="109" applyFont="1" applyBorder="1" applyAlignment="1">
      <alignment horizontal="distributed" vertical="center"/>
    </xf>
    <xf numFmtId="0" fontId="1" fillId="0" borderId="151" xfId="136" applyFont="1" applyBorder="1" applyAlignment="1">
      <alignment horizontal="distributed" vertical="center"/>
    </xf>
    <xf numFmtId="0" fontId="1" fillId="0" borderId="28" xfId="109" applyFont="1" applyBorder="1" applyAlignment="1">
      <alignment horizontal="distributed" vertical="center"/>
    </xf>
    <xf numFmtId="0" fontId="1" fillId="0" borderId="153" xfId="109" applyFont="1" applyBorder="1" applyAlignment="1">
      <alignment horizontal="distributed" vertical="center"/>
    </xf>
    <xf numFmtId="0" fontId="1" fillId="0" borderId="22" xfId="109" applyFont="1" applyBorder="1" applyAlignment="1">
      <alignment horizontal="distributed" vertical="center"/>
    </xf>
    <xf numFmtId="0" fontId="1" fillId="0" borderId="145" xfId="136" applyFont="1" applyFill="1" applyBorder="1" applyAlignment="1">
      <alignment horizontal="center" vertical="center"/>
    </xf>
    <xf numFmtId="0" fontId="1" fillId="0" borderId="145" xfId="109" applyFont="1" applyFill="1" applyBorder="1" applyAlignment="1">
      <alignment horizontal="center" vertical="center"/>
    </xf>
    <xf numFmtId="0" fontId="1" fillId="0" borderId="110" xfId="109" applyFont="1" applyFill="1" applyBorder="1" applyAlignment="1">
      <alignment horizontal="center" vertical="center"/>
    </xf>
    <xf numFmtId="0" fontId="1" fillId="0" borderId="20" xfId="136" applyFont="1" applyBorder="1" applyAlignment="1">
      <alignment horizontal="distributed"/>
    </xf>
    <xf numFmtId="0" fontId="1" fillId="0" borderId="38" xfId="136" applyFont="1" applyFill="1" applyBorder="1" applyAlignment="1">
      <alignment horizontal="center" vertical="center"/>
    </xf>
    <xf numFmtId="0" fontId="1" fillId="0" borderId="110" xfId="136" applyFont="1" applyFill="1" applyBorder="1" applyAlignment="1">
      <alignment horizontal="center" vertical="center"/>
    </xf>
    <xf numFmtId="0" fontId="1" fillId="0" borderId="143" xfId="136" applyFont="1" applyFill="1" applyBorder="1" applyAlignment="1">
      <alignment horizontal="center" vertical="center"/>
    </xf>
    <xf numFmtId="0" fontId="1" fillId="0" borderId="178" xfId="109" applyFont="1" applyFill="1" applyBorder="1" applyAlignment="1">
      <alignment horizontal="center" vertical="center"/>
    </xf>
    <xf numFmtId="0" fontId="1" fillId="0" borderId="131" xfId="109" applyFont="1" applyFill="1" applyBorder="1" applyAlignment="1">
      <alignment horizontal="center" vertical="center"/>
    </xf>
    <xf numFmtId="0" fontId="1" fillId="0" borderId="57" xfId="136" applyFont="1" applyBorder="1" applyAlignment="1">
      <alignment horizontal="distributed"/>
    </xf>
    <xf numFmtId="0" fontId="1" fillId="0" borderId="162" xfId="136" applyFont="1" applyBorder="1" applyAlignment="1">
      <alignment horizontal="distributed"/>
    </xf>
    <xf numFmtId="0" fontId="1" fillId="0" borderId="11" xfId="136" applyFont="1" applyBorder="1" applyAlignment="1">
      <alignment horizontal="distributed" shrinkToFit="1"/>
    </xf>
    <xf numFmtId="0" fontId="1" fillId="0" borderId="59" xfId="136" applyFont="1" applyBorder="1" applyAlignment="1">
      <alignment horizontal="distributed" shrinkToFit="1"/>
    </xf>
    <xf numFmtId="0" fontId="1" fillId="0" borderId="42" xfId="136" applyFont="1" applyBorder="1" applyAlignment="1">
      <alignment horizontal="center"/>
    </xf>
    <xf numFmtId="0" fontId="1" fillId="0" borderId="20" xfId="136" applyFont="1" applyBorder="1" applyAlignment="1">
      <alignment horizontal="center"/>
    </xf>
    <xf numFmtId="0" fontId="1" fillId="0" borderId="56" xfId="136" applyFont="1" applyBorder="1" applyAlignment="1">
      <alignment vertical="center" textRotation="255" shrinkToFit="1"/>
    </xf>
    <xf numFmtId="0" fontId="1" fillId="0" borderId="14" xfId="136" applyFont="1" applyBorder="1" applyAlignment="1">
      <alignment vertical="center" textRotation="255" shrinkToFit="1"/>
    </xf>
    <xf numFmtId="0" fontId="1" fillId="0" borderId="14" xfId="0" applyFont="1" applyBorder="1" applyAlignment="1">
      <alignment vertical="center" textRotation="255" shrinkToFit="1"/>
    </xf>
    <xf numFmtId="0" fontId="1" fillId="0" borderId="58" xfId="136" applyFont="1" applyBorder="1" applyAlignment="1">
      <alignment vertical="center" wrapText="1"/>
    </xf>
    <xf numFmtId="0" fontId="1" fillId="0" borderId="41" xfId="109" applyFont="1" applyBorder="1" applyAlignment="1">
      <alignment vertical="center" wrapText="1"/>
    </xf>
    <xf numFmtId="0" fontId="1" fillId="0" borderId="151" xfId="136" applyFont="1" applyBorder="1" applyAlignment="1">
      <alignment vertical="center" wrapText="1"/>
    </xf>
    <xf numFmtId="0" fontId="1" fillId="0" borderId="28" xfId="109" applyFont="1" applyBorder="1" applyAlignment="1">
      <alignment vertical="center" wrapText="1"/>
    </xf>
    <xf numFmtId="0" fontId="1" fillId="0" borderId="17" xfId="109" applyFont="1" applyBorder="1" applyAlignment="1">
      <alignment vertical="center" wrapText="1"/>
    </xf>
    <xf numFmtId="0" fontId="1" fillId="0" borderId="25" xfId="109" applyFont="1" applyBorder="1" applyAlignment="1">
      <alignment vertical="center" wrapText="1"/>
    </xf>
    <xf numFmtId="0" fontId="4" fillId="0" borderId="50" xfId="136" applyFont="1" applyBorder="1" applyAlignment="1">
      <alignment horizontal="center" vertical="center" textRotation="255" wrapText="1"/>
    </xf>
    <xf numFmtId="0" fontId="4" fillId="0" borderId="14" xfId="136" applyFont="1" applyBorder="1" applyAlignment="1">
      <alignment horizontal="center" vertical="center" textRotation="255" wrapText="1"/>
    </xf>
    <xf numFmtId="0" fontId="4" fillId="0" borderId="24" xfId="136" applyFont="1" applyBorder="1" applyAlignment="1">
      <alignment horizontal="center" vertical="center" textRotation="255" wrapText="1"/>
    </xf>
    <xf numFmtId="0" fontId="1" fillId="0" borderId="149" xfId="136" applyFont="1" applyBorder="1" applyAlignment="1">
      <alignment vertical="center" wrapText="1"/>
    </xf>
    <xf numFmtId="0" fontId="1" fillId="0" borderId="36" xfId="136" applyFont="1" applyBorder="1" applyAlignment="1">
      <alignment vertical="center" wrapText="1"/>
    </xf>
    <xf numFmtId="0" fontId="1" fillId="0" borderId="28" xfId="136" applyFont="1" applyBorder="1" applyAlignment="1">
      <alignment vertical="center" wrapText="1"/>
    </xf>
    <xf numFmtId="0" fontId="1" fillId="0" borderId="17" xfId="136" applyFont="1" applyBorder="1" applyAlignment="1">
      <alignment vertical="center" wrapText="1"/>
    </xf>
    <xf numFmtId="0" fontId="1" fillId="0" borderId="25" xfId="136" applyFont="1" applyBorder="1" applyAlignment="1">
      <alignment vertical="center" wrapText="1"/>
    </xf>
    <xf numFmtId="0" fontId="1" fillId="0" borderId="149" xfId="136" applyFont="1" applyBorder="1" applyAlignment="1">
      <alignment horizontal="distributed" vertical="center"/>
    </xf>
    <xf numFmtId="0" fontId="1" fillId="0" borderId="86" xfId="109" applyFont="1" applyBorder="1" applyAlignment="1">
      <alignment horizontal="distributed" vertical="center"/>
    </xf>
    <xf numFmtId="0" fontId="1" fillId="0" borderId="150" xfId="109" applyFont="1" applyBorder="1" applyAlignment="1">
      <alignment horizontal="distributed" vertical="center"/>
    </xf>
    <xf numFmtId="0" fontId="1" fillId="0" borderId="160" xfId="109" applyFont="1" applyBorder="1" applyAlignment="1">
      <alignment horizontal="distributed" vertical="center"/>
    </xf>
    <xf numFmtId="0" fontId="1" fillId="0" borderId="154" xfId="109" applyFont="1" applyBorder="1" applyAlignment="1">
      <alignment horizontal="distributed" vertical="center"/>
    </xf>
    <xf numFmtId="0" fontId="1" fillId="0" borderId="146" xfId="136" applyFont="1" applyBorder="1" applyAlignment="1">
      <alignment horizontal="center" vertical="top" textRotation="255"/>
    </xf>
    <xf numFmtId="0" fontId="1" fillId="0" borderId="92" xfId="109" applyFont="1" applyBorder="1" applyAlignment="1">
      <alignment horizontal="center" vertical="top" textRotation="255"/>
    </xf>
    <xf numFmtId="0" fontId="1" fillId="0" borderId="161" xfId="109" applyFont="1" applyBorder="1" applyAlignment="1">
      <alignment horizontal="center" vertical="top" textRotation="255"/>
    </xf>
    <xf numFmtId="0" fontId="4" fillId="0" borderId="145" xfId="88" applyFont="1" applyFill="1" applyBorder="1" applyAlignment="1">
      <alignment horizontal="center" vertical="center" shrinkToFit="1"/>
    </xf>
    <xf numFmtId="0" fontId="4" fillId="0" borderId="131" xfId="88" applyFont="1" applyFill="1" applyBorder="1" applyAlignment="1">
      <alignment horizontal="center" vertical="center" shrinkToFit="1"/>
    </xf>
    <xf numFmtId="0" fontId="1" fillId="0" borderId="38" xfId="88" applyFont="1" applyFill="1" applyBorder="1" applyAlignment="1">
      <alignment horizontal="center" vertical="center" shrinkToFit="1"/>
    </xf>
    <xf numFmtId="0" fontId="1" fillId="0" borderId="110" xfId="88" applyFont="1" applyFill="1" applyBorder="1" applyAlignment="1">
      <alignment horizontal="center" vertical="center" shrinkToFit="1"/>
    </xf>
    <xf numFmtId="0" fontId="3" fillId="0" borderId="0" xfId="110" applyFont="1" applyAlignment="1">
      <alignment vertical="center"/>
    </xf>
    <xf numFmtId="0" fontId="1" fillId="0" borderId="89" xfId="88" applyFont="1" applyBorder="1" applyAlignment="1">
      <alignment vertical="center" wrapText="1"/>
    </xf>
    <xf numFmtId="0" fontId="1" fillId="0" borderId="147" xfId="88" applyFont="1" applyBorder="1" applyAlignment="1">
      <alignment vertical="center" wrapText="1"/>
    </xf>
    <xf numFmtId="0" fontId="1" fillId="0" borderId="38" xfId="88" applyFont="1" applyFill="1" applyBorder="1" applyAlignment="1">
      <alignment horizontal="center" vertical="center"/>
    </xf>
    <xf numFmtId="0" fontId="1" fillId="0" borderId="110" xfId="88" applyFont="1" applyFill="1" applyBorder="1" applyAlignment="1">
      <alignment horizontal="center" vertical="center"/>
    </xf>
    <xf numFmtId="0" fontId="1" fillId="0" borderId="149" xfId="88" applyFont="1" applyBorder="1" applyAlignment="1">
      <alignment horizontal="distributed" vertical="center"/>
    </xf>
    <xf numFmtId="0" fontId="1" fillId="0" borderId="36" xfId="88" applyFont="1" applyBorder="1" applyAlignment="1">
      <alignment horizontal="distributed" vertical="center"/>
    </xf>
    <xf numFmtId="0" fontId="1" fillId="0" borderId="153" xfId="88" applyFont="1" applyBorder="1" applyAlignment="1">
      <alignment horizontal="distributed" vertical="center"/>
    </xf>
    <xf numFmtId="0" fontId="1" fillId="0" borderId="22" xfId="88" applyFont="1" applyBorder="1" applyAlignment="1">
      <alignment horizontal="distributed" vertical="center"/>
    </xf>
    <xf numFmtId="0" fontId="1" fillId="0" borderId="146" xfId="88" applyFont="1" applyBorder="1" applyAlignment="1">
      <alignment vertical="center" wrapText="1"/>
    </xf>
    <xf numFmtId="0" fontId="1" fillId="0" borderId="91" xfId="88" applyFont="1" applyBorder="1" applyAlignment="1">
      <alignment vertical="center" wrapText="1"/>
    </xf>
    <xf numFmtId="0" fontId="1" fillId="0" borderId="38" xfId="91" applyFont="1" applyFill="1" applyBorder="1" applyAlignment="1">
      <alignment horizontal="center" vertical="center" shrinkToFit="1"/>
    </xf>
    <xf numFmtId="0" fontId="1" fillId="0" borderId="131" xfId="91" applyFont="1" applyFill="1" applyBorder="1" applyAlignment="1">
      <alignment horizontal="center" vertical="center" shrinkToFit="1"/>
    </xf>
    <xf numFmtId="0" fontId="3" fillId="0" borderId="0" xfId="111" applyFont="1" applyFill="1" applyAlignment="1">
      <alignment vertical="center"/>
    </xf>
    <xf numFmtId="0" fontId="1" fillId="0" borderId="141" xfId="91" applyFont="1" applyFill="1" applyBorder="1" applyAlignment="1">
      <alignment horizontal="distributed" vertical="center"/>
    </xf>
    <xf numFmtId="0" fontId="1" fillId="0" borderId="163" xfId="91" applyFont="1" applyFill="1" applyBorder="1" applyAlignment="1">
      <alignment horizontal="distributed" vertical="center"/>
    </xf>
    <xf numFmtId="0" fontId="1" fillId="0" borderId="145" xfId="91" applyFont="1" applyFill="1" applyBorder="1" applyAlignment="1">
      <alignment horizontal="center" vertical="center" shrinkToFit="1"/>
    </xf>
    <xf numFmtId="0" fontId="1" fillId="0" borderId="38" xfId="91" applyFont="1" applyFill="1" applyBorder="1" applyAlignment="1">
      <alignment horizontal="center" vertical="center"/>
    </xf>
    <xf numFmtId="0" fontId="1" fillId="0" borderId="110" xfId="91" applyFont="1" applyFill="1" applyBorder="1" applyAlignment="1">
      <alignment horizontal="center" vertical="center"/>
    </xf>
    <xf numFmtId="0" fontId="1" fillId="0" borderId="143" xfId="91" applyFont="1" applyFill="1" applyBorder="1" applyAlignment="1">
      <alignment horizontal="center" vertical="center"/>
    </xf>
    <xf numFmtId="0" fontId="4" fillId="0" borderId="0" xfId="92" applyFont="1" applyAlignment="1"/>
    <xf numFmtId="0" fontId="4" fillId="0" borderId="0" xfId="0" applyFont="1" applyAlignment="1"/>
    <xf numFmtId="0" fontId="1" fillId="0" borderId="145" xfId="97" applyFont="1" applyFill="1" applyBorder="1" applyAlignment="1">
      <alignment horizontal="center"/>
    </xf>
    <xf numFmtId="0" fontId="1" fillId="0" borderId="131" xfId="97" applyFont="1" applyFill="1" applyBorder="1" applyAlignment="1">
      <alignment horizontal="center"/>
    </xf>
    <xf numFmtId="0" fontId="1" fillId="0" borderId="0" xfId="97" applyFont="1" applyFill="1" applyAlignment="1"/>
    <xf numFmtId="0" fontId="3" fillId="0" borderId="0" xfId="113" applyFont="1" applyFill="1" applyAlignment="1">
      <alignment vertical="center"/>
    </xf>
    <xf numFmtId="0" fontId="1" fillId="0" borderId="38" xfId="97" applyFont="1" applyFill="1" applyBorder="1" applyAlignment="1">
      <alignment horizontal="center"/>
    </xf>
    <xf numFmtId="0" fontId="1" fillId="0" borderId="110" xfId="97" applyFont="1" applyFill="1" applyBorder="1" applyAlignment="1">
      <alignment horizontal="center"/>
    </xf>
    <xf numFmtId="0" fontId="1" fillId="0" borderId="141" xfId="97" applyFont="1" applyFill="1" applyBorder="1" applyAlignment="1">
      <alignment horizontal="distributed" vertical="center"/>
    </xf>
    <xf numFmtId="0" fontId="1" fillId="0" borderId="163" xfId="97" applyFont="1" applyFill="1" applyBorder="1" applyAlignment="1">
      <alignment horizontal="distributed" vertical="center"/>
    </xf>
    <xf numFmtId="0" fontId="1" fillId="0" borderId="143" xfId="97" applyFont="1" applyFill="1" applyBorder="1" applyAlignment="1">
      <alignment horizontal="center"/>
    </xf>
    <xf numFmtId="0" fontId="1" fillId="0" borderId="0" xfId="97" quotePrefix="1" applyFont="1" applyFill="1" applyAlignment="1">
      <alignment horizontal="right"/>
    </xf>
    <xf numFmtId="0" fontId="1" fillId="0" borderId="0" xfId="97" applyFont="1" applyFill="1" applyAlignment="1">
      <alignment horizontal="right"/>
    </xf>
    <xf numFmtId="0" fontId="1" fillId="0" borderId="155" xfId="100" applyFont="1" applyFill="1" applyBorder="1" applyAlignment="1">
      <alignment horizontal="distributed"/>
    </xf>
    <xf numFmtId="0" fontId="1" fillId="0" borderId="78" xfId="100" applyFont="1" applyFill="1" applyBorder="1" applyAlignment="1">
      <alignment horizontal="distributed"/>
    </xf>
    <xf numFmtId="0" fontId="1" fillId="0" borderId="148" xfId="100" applyFont="1" applyFill="1" applyBorder="1" applyAlignment="1">
      <alignment horizontal="distributed"/>
    </xf>
    <xf numFmtId="0" fontId="1" fillId="0" borderId="39" xfId="100" applyFont="1" applyFill="1" applyBorder="1" applyAlignment="1">
      <alignment vertical="distributed" textRotation="255"/>
    </xf>
    <xf numFmtId="0" fontId="1" fillId="0" borderId="92" xfId="100" applyFont="1" applyFill="1" applyBorder="1" applyAlignment="1">
      <alignment vertical="distributed" textRotation="255"/>
    </xf>
    <xf numFmtId="0" fontId="1" fillId="0" borderId="161" xfId="100" applyFont="1" applyFill="1" applyBorder="1" applyAlignment="1">
      <alignment vertical="distributed" textRotation="255"/>
    </xf>
    <xf numFmtId="0" fontId="1" fillId="0" borderId="146" xfId="100" applyFont="1" applyFill="1" applyBorder="1" applyAlignment="1">
      <alignment vertical="distributed" textRotation="255"/>
    </xf>
    <xf numFmtId="0" fontId="1" fillId="0" borderId="121" xfId="100" applyFont="1" applyFill="1" applyBorder="1" applyAlignment="1">
      <alignment horizontal="distributed"/>
    </xf>
    <xf numFmtId="0" fontId="1" fillId="0" borderId="164" xfId="100" applyFont="1" applyFill="1" applyBorder="1" applyAlignment="1">
      <alignment horizontal="distributed"/>
    </xf>
    <xf numFmtId="0" fontId="1" fillId="0" borderId="72" xfId="100" applyFont="1" applyFill="1" applyBorder="1" applyAlignment="1">
      <alignment horizontal="distributed"/>
    </xf>
    <xf numFmtId="0" fontId="1" fillId="0" borderId="42" xfId="100" applyFont="1" applyFill="1" applyBorder="1" applyAlignment="1">
      <alignment horizontal="distributed"/>
    </xf>
    <xf numFmtId="0" fontId="1" fillId="0" borderId="20" xfId="100" applyFont="1" applyFill="1" applyBorder="1" applyAlignment="1">
      <alignment horizontal="distributed"/>
    </xf>
    <xf numFmtId="0" fontId="1" fillId="0" borderId="165" xfId="100" applyFont="1" applyFill="1" applyBorder="1" applyAlignment="1">
      <alignment horizontal="center"/>
    </xf>
    <xf numFmtId="0" fontId="1" fillId="0" borderId="154" xfId="100" applyFont="1" applyFill="1" applyBorder="1" applyAlignment="1">
      <alignment horizontal="center"/>
    </xf>
    <xf numFmtId="0" fontId="1" fillId="0" borderId="0" xfId="100" quotePrefix="1" applyFont="1" applyFill="1" applyAlignment="1">
      <alignment horizontal="center" vertical="center"/>
    </xf>
    <xf numFmtId="0" fontId="1" fillId="0" borderId="50" xfId="100" applyFont="1" applyFill="1" applyBorder="1" applyAlignment="1">
      <alignment vertical="center"/>
    </xf>
    <xf numFmtId="0" fontId="1" fillId="0" borderId="24" xfId="100" applyFont="1" applyFill="1" applyBorder="1" applyAlignment="1">
      <alignment vertical="center"/>
    </xf>
    <xf numFmtId="0" fontId="1" fillId="0" borderId="38" xfId="100" applyFont="1" applyFill="1" applyBorder="1" applyAlignment="1">
      <alignment horizontal="center"/>
    </xf>
    <xf numFmtId="0" fontId="1" fillId="0" borderId="110" xfId="100" applyFont="1" applyFill="1" applyBorder="1" applyAlignment="1">
      <alignment horizontal="center"/>
    </xf>
    <xf numFmtId="0" fontId="1" fillId="0" borderId="149" xfId="100" applyFont="1" applyFill="1" applyBorder="1" applyAlignment="1">
      <alignment horizontal="distributed" vertical="center"/>
    </xf>
    <xf numFmtId="0" fontId="1" fillId="0" borderId="86" xfId="100" applyFont="1" applyFill="1" applyBorder="1" applyAlignment="1">
      <alignment horizontal="distributed" vertical="center"/>
    </xf>
    <xf numFmtId="0" fontId="1" fillId="0" borderId="150" xfId="100" applyFont="1" applyFill="1" applyBorder="1" applyAlignment="1">
      <alignment horizontal="distributed" vertical="center"/>
    </xf>
    <xf numFmtId="0" fontId="1" fillId="0" borderId="153" xfId="100" applyFont="1" applyFill="1" applyBorder="1" applyAlignment="1">
      <alignment horizontal="distributed" vertical="center"/>
    </xf>
    <xf numFmtId="0" fontId="1" fillId="0" borderId="160" xfId="100" applyFont="1" applyFill="1" applyBorder="1" applyAlignment="1">
      <alignment horizontal="distributed" vertical="center"/>
    </xf>
    <xf numFmtId="0" fontId="1" fillId="0" borderId="154" xfId="100" applyFont="1" applyFill="1" applyBorder="1" applyAlignment="1">
      <alignment horizontal="distributed" vertical="center"/>
    </xf>
    <xf numFmtId="0" fontId="1" fillId="0" borderId="143" xfId="100" applyFont="1" applyFill="1" applyBorder="1" applyAlignment="1">
      <alignment horizontal="center"/>
    </xf>
    <xf numFmtId="0" fontId="1" fillId="0" borderId="131" xfId="100" applyFont="1" applyFill="1" applyBorder="1" applyAlignment="1">
      <alignment horizontal="center"/>
    </xf>
    <xf numFmtId="0" fontId="3" fillId="0" borderId="0" xfId="115" applyFont="1" applyFill="1" applyAlignment="1">
      <alignment horizontal="left" vertical="center"/>
    </xf>
    <xf numFmtId="0" fontId="1" fillId="0" borderId="149" xfId="103" applyFont="1" applyFill="1" applyBorder="1" applyAlignment="1">
      <alignment horizontal="distributed" vertical="center"/>
    </xf>
    <xf numFmtId="0" fontId="1" fillId="0" borderId="150" xfId="103" applyFont="1" applyFill="1" applyBorder="1" applyAlignment="1">
      <alignment horizontal="distributed" vertical="center"/>
    </xf>
    <xf numFmtId="0" fontId="1" fillId="0" borderId="153" xfId="103" applyFont="1" applyFill="1" applyBorder="1" applyAlignment="1">
      <alignment horizontal="distributed" vertical="center"/>
    </xf>
    <xf numFmtId="0" fontId="1" fillId="0" borderId="154" xfId="103" applyFont="1" applyFill="1" applyBorder="1" applyAlignment="1">
      <alignment horizontal="distributed" vertical="center"/>
    </xf>
    <xf numFmtId="0" fontId="1" fillId="0" borderId="91" xfId="103" applyFont="1" applyFill="1" applyBorder="1" applyAlignment="1">
      <alignment horizontal="distributed" vertical="center"/>
    </xf>
    <xf numFmtId="0" fontId="1" fillId="0" borderId="90" xfId="103" applyFont="1" applyFill="1" applyBorder="1" applyAlignment="1">
      <alignment horizontal="distributed" vertical="center"/>
    </xf>
    <xf numFmtId="0" fontId="1" fillId="0" borderId="145" xfId="103" applyFont="1" applyFill="1" applyBorder="1" applyAlignment="1">
      <alignment horizontal="center"/>
    </xf>
    <xf numFmtId="0" fontId="1" fillId="0" borderId="19" xfId="103" applyFont="1" applyFill="1" applyBorder="1" applyAlignment="1">
      <alignment horizontal="distributed"/>
    </xf>
    <xf numFmtId="0" fontId="1" fillId="0" borderId="20" xfId="103" applyFont="1" applyFill="1" applyBorder="1" applyAlignment="1">
      <alignment horizontal="distributed"/>
    </xf>
    <xf numFmtId="0" fontId="1" fillId="0" borderId="38" xfId="103" applyFont="1" applyFill="1" applyBorder="1" applyAlignment="1">
      <alignment horizontal="center"/>
    </xf>
    <xf numFmtId="0" fontId="1" fillId="0" borderId="131" xfId="103" applyFont="1" applyFill="1" applyBorder="1" applyAlignment="1">
      <alignment horizontal="center"/>
    </xf>
    <xf numFmtId="0" fontId="1" fillId="0" borderId="58" xfId="103" applyFont="1" applyFill="1" applyBorder="1" applyAlignment="1">
      <alignment horizontal="distributed"/>
    </xf>
    <xf numFmtId="0" fontId="1" fillId="0" borderId="59" xfId="103" applyFont="1" applyFill="1" applyBorder="1" applyAlignment="1">
      <alignment horizontal="distributed"/>
    </xf>
    <xf numFmtId="0" fontId="1" fillId="0" borderId="166" xfId="103" applyFont="1" applyFill="1" applyBorder="1" applyAlignment="1">
      <alignment horizontal="distributed"/>
    </xf>
    <xf numFmtId="0" fontId="1" fillId="0" borderId="167" xfId="103" applyFont="1" applyFill="1" applyBorder="1" applyAlignment="1">
      <alignment horizontal="distributed"/>
    </xf>
    <xf numFmtId="0" fontId="1" fillId="0" borderId="110" xfId="103" applyFont="1" applyFill="1" applyBorder="1" applyAlignment="1">
      <alignment horizontal="center"/>
    </xf>
    <xf numFmtId="0" fontId="1" fillId="0" borderId="168" xfId="103" applyFont="1" applyFill="1" applyBorder="1" applyAlignment="1">
      <alignment horizontal="distributed"/>
    </xf>
    <xf numFmtId="0" fontId="1" fillId="0" borderId="139" xfId="103" applyFont="1" applyFill="1" applyBorder="1" applyAlignment="1">
      <alignment horizontal="distributed"/>
    </xf>
    <xf numFmtId="0" fontId="1" fillId="0" borderId="19" xfId="103" applyFont="1" applyFill="1" applyBorder="1" applyAlignment="1"/>
    <xf numFmtId="0" fontId="1" fillId="0" borderId="20" xfId="103" applyFont="1" applyFill="1" applyBorder="1" applyAlignment="1"/>
    <xf numFmtId="0" fontId="1" fillId="0" borderId="170" xfId="105" applyFont="1" applyBorder="1" applyAlignment="1">
      <alignment horizontal="center"/>
    </xf>
    <xf numFmtId="0" fontId="1" fillId="0" borderId="75" xfId="105" applyFont="1" applyBorder="1" applyAlignment="1">
      <alignment horizontal="center"/>
    </xf>
    <xf numFmtId="0" fontId="1" fillId="0" borderId="171" xfId="105" applyFont="1" applyBorder="1" applyAlignment="1">
      <alignment horizontal="center"/>
    </xf>
    <xf numFmtId="0" fontId="1" fillId="0" borderId="50" xfId="105" applyFont="1" applyBorder="1" applyAlignment="1">
      <alignment horizontal="left"/>
    </xf>
    <xf numFmtId="0" fontId="1" fillId="0" borderId="169" xfId="105" applyFont="1" applyBorder="1" applyAlignment="1">
      <alignment horizontal="left"/>
    </xf>
    <xf numFmtId="0" fontId="1" fillId="0" borderId="13" xfId="105" applyFont="1" applyBorder="1" applyAlignment="1">
      <alignment horizontal="left"/>
    </xf>
    <xf numFmtId="0" fontId="1" fillId="0" borderId="99" xfId="105" applyFont="1" applyBorder="1" applyAlignment="1">
      <alignment horizontal="left"/>
    </xf>
    <xf numFmtId="0" fontId="1" fillId="0" borderId="37" xfId="105" applyFont="1" applyBorder="1" applyAlignment="1">
      <alignment horizontal="left"/>
    </xf>
    <xf numFmtId="0" fontId="1" fillId="0" borderId="98" xfId="105" applyFont="1" applyBorder="1" applyAlignment="1">
      <alignment horizontal="left"/>
    </xf>
    <xf numFmtId="0" fontId="1" fillId="0" borderId="146" xfId="105" applyFont="1" applyBorder="1" applyAlignment="1">
      <alignment vertical="distributed" textRotation="255"/>
    </xf>
    <xf numFmtId="0" fontId="1" fillId="0" borderId="92" xfId="105" applyFont="1" applyBorder="1" applyAlignment="1">
      <alignment vertical="distributed" textRotation="255"/>
    </xf>
    <xf numFmtId="0" fontId="1" fillId="0" borderId="39" xfId="105" applyFont="1" applyBorder="1" applyAlignment="1">
      <alignment vertical="center" wrapText="1"/>
    </xf>
    <xf numFmtId="0" fontId="1" fillId="0" borderId="92" xfId="105" applyFont="1" applyBorder="1" applyAlignment="1">
      <alignment vertical="center" wrapText="1"/>
    </xf>
    <xf numFmtId="0" fontId="4" fillId="0" borderId="50" xfId="105" applyFont="1" applyBorder="1" applyAlignment="1">
      <alignment vertical="top" wrapText="1"/>
    </xf>
    <xf numFmtId="0" fontId="4" fillId="0" borderId="24" xfId="105" applyFont="1" applyBorder="1" applyAlignment="1">
      <alignment vertical="top" wrapText="1"/>
    </xf>
    <xf numFmtId="0" fontId="1" fillId="0" borderId="144" xfId="84" applyFont="1" applyFill="1" applyBorder="1" applyAlignment="1">
      <alignment horizontal="center" vertical="center"/>
    </xf>
    <xf numFmtId="0" fontId="1" fillId="0" borderId="145" xfId="84" applyFont="1" applyFill="1" applyBorder="1" applyAlignment="1">
      <alignment horizontal="center" vertical="center"/>
    </xf>
    <xf numFmtId="0" fontId="1" fillId="0" borderId="131" xfId="84" applyFont="1" applyFill="1" applyBorder="1" applyAlignment="1">
      <alignment horizontal="center" vertical="center"/>
    </xf>
    <xf numFmtId="0" fontId="1" fillId="0" borderId="13" xfId="105" applyFont="1" applyBorder="1" applyAlignment="1">
      <alignment horizontal="center" vertical="center" textRotation="255"/>
    </xf>
    <xf numFmtId="0" fontId="1" fillId="0" borderId="14" xfId="105" applyFont="1" applyBorder="1" applyAlignment="1">
      <alignment horizontal="center" vertical="center" textRotation="255"/>
    </xf>
    <xf numFmtId="0" fontId="1" fillId="0" borderId="24" xfId="105" applyFont="1" applyBorder="1" applyAlignment="1">
      <alignment horizontal="center" vertical="center" textRotation="255"/>
    </xf>
    <xf numFmtId="0" fontId="1" fillId="0" borderId="106" xfId="105" applyFont="1" applyBorder="1" applyAlignment="1">
      <alignment horizontal="center" vertical="center"/>
    </xf>
    <xf numFmtId="0" fontId="1" fillId="0" borderId="37" xfId="105" applyFont="1" applyBorder="1" applyAlignment="1">
      <alignment horizontal="center" vertical="center"/>
    </xf>
    <xf numFmtId="0" fontId="1" fillId="0" borderId="98" xfId="105" applyFont="1" applyBorder="1" applyAlignment="1">
      <alignment horizontal="center" vertical="center"/>
    </xf>
    <xf numFmtId="0" fontId="1" fillId="0" borderId="89" xfId="105" applyFont="1" applyBorder="1" applyAlignment="1">
      <alignment horizontal="center" vertical="center"/>
    </xf>
    <xf numFmtId="0" fontId="1" fillId="0" borderId="13" xfId="105" applyFont="1" applyBorder="1" applyAlignment="1">
      <alignment horizontal="center" vertical="center"/>
    </xf>
    <xf numFmtId="0" fontId="1" fillId="0" borderId="99" xfId="105" applyFont="1" applyBorder="1" applyAlignment="1">
      <alignment horizontal="center" vertical="center"/>
    </xf>
    <xf numFmtId="217" fontId="1" fillId="0" borderId="145" xfId="105" applyNumberFormat="1" applyFont="1" applyBorder="1" applyAlignment="1">
      <alignment horizontal="center"/>
    </xf>
    <xf numFmtId="217" fontId="1" fillId="0" borderId="131" xfId="105" applyNumberFormat="1" applyFont="1" applyBorder="1" applyAlignment="1">
      <alignment horizontal="center"/>
    </xf>
  </cellXfs>
  <cellStyles count="139">
    <cellStyle name="20% - アクセント 1" xfId="1" builtinId="30" customBuiltin="1"/>
    <cellStyle name="20% - アクセント 1 2" xfId="2"/>
    <cellStyle name="20% - アクセント 2" xfId="3" builtinId="34" customBuiltin="1"/>
    <cellStyle name="20% - アクセント 2 2" xfId="4"/>
    <cellStyle name="20% - アクセント 3" xfId="5" builtinId="38" customBuiltin="1"/>
    <cellStyle name="20% - アクセント 3 2" xfId="6"/>
    <cellStyle name="20% - アクセント 4" xfId="7" builtinId="42" customBuiltin="1"/>
    <cellStyle name="20% - アクセント 4 2" xfId="8"/>
    <cellStyle name="20% - アクセント 5" xfId="9" builtinId="46" customBuiltin="1"/>
    <cellStyle name="20% - アクセント 5 2" xfId="10"/>
    <cellStyle name="20% - アクセント 6" xfId="11" builtinId="50" customBuiltin="1"/>
    <cellStyle name="20% - アクセント 6 2" xfId="12"/>
    <cellStyle name="40% - アクセント 1" xfId="13" builtinId="31" customBuiltin="1"/>
    <cellStyle name="40% - アクセント 1 2" xfId="14"/>
    <cellStyle name="40% - アクセント 2" xfId="15" builtinId="35" customBuiltin="1"/>
    <cellStyle name="40% - アクセント 2 2" xfId="16"/>
    <cellStyle name="40% - アクセント 3" xfId="17" builtinId="39" customBuiltin="1"/>
    <cellStyle name="40% - アクセント 3 2" xfId="18"/>
    <cellStyle name="40% - アクセント 4" xfId="19" builtinId="43" customBuiltin="1"/>
    <cellStyle name="40% - アクセント 4 2" xfId="20"/>
    <cellStyle name="40% - アクセント 5" xfId="21" builtinId="47" customBuiltin="1"/>
    <cellStyle name="40% - アクセント 5 2" xfId="22"/>
    <cellStyle name="40% - アクセント 6" xfId="23" builtinId="51" customBuiltin="1"/>
    <cellStyle name="40% - アクセント 6 2" xfId="24"/>
    <cellStyle name="60% - アクセント 1" xfId="25" builtinId="32" customBuiltin="1"/>
    <cellStyle name="60% - アクセント 1 2" xfId="26"/>
    <cellStyle name="60% - アクセント 2" xfId="27" builtinId="36" customBuiltin="1"/>
    <cellStyle name="60% - アクセント 2 2" xfId="28"/>
    <cellStyle name="60% - アクセント 3" xfId="29" builtinId="40" customBuiltin="1"/>
    <cellStyle name="60% - アクセント 3 2" xfId="30"/>
    <cellStyle name="60% - アクセント 4" xfId="31" builtinId="44" customBuiltin="1"/>
    <cellStyle name="60% - アクセント 4 2" xfId="32"/>
    <cellStyle name="60% - アクセント 5" xfId="33" builtinId="48" customBuiltin="1"/>
    <cellStyle name="60% - アクセント 5 2" xfId="34"/>
    <cellStyle name="60% - アクセント 6" xfId="35" builtinId="52" customBuiltin="1"/>
    <cellStyle name="60% - アクセント 6 2" xfId="36"/>
    <cellStyle name="アクセント 1" xfId="37" builtinId="29" customBuiltin="1"/>
    <cellStyle name="アクセント 1 2" xfId="38"/>
    <cellStyle name="アクセント 2" xfId="39" builtinId="33" customBuiltin="1"/>
    <cellStyle name="アクセント 2 2" xfId="40"/>
    <cellStyle name="アクセント 3" xfId="41" builtinId="37" customBuiltin="1"/>
    <cellStyle name="アクセント 3 2" xfId="42"/>
    <cellStyle name="アクセント 4" xfId="43" builtinId="41" customBuiltin="1"/>
    <cellStyle name="アクセント 4 2" xfId="44"/>
    <cellStyle name="アクセント 5" xfId="45" builtinId="45" customBuiltin="1"/>
    <cellStyle name="アクセント 5 2" xfId="46"/>
    <cellStyle name="アクセント 6" xfId="47" builtinId="49" customBuiltin="1"/>
    <cellStyle name="アクセント 6 2" xfId="48"/>
    <cellStyle name="タイトル" xfId="49" builtinId="15" customBuiltin="1"/>
    <cellStyle name="チェック セル" xfId="50" builtinId="23" customBuiltin="1"/>
    <cellStyle name="チェック セル 2" xfId="51"/>
    <cellStyle name="どちらでもない" xfId="52" builtinId="28" customBuiltin="1"/>
    <cellStyle name="どちらでもない 2" xfId="53"/>
    <cellStyle name="パーセント" xfId="54" builtinId="5"/>
    <cellStyle name="メモ" xfId="55" builtinId="10" customBuiltin="1"/>
    <cellStyle name="メモ 2" xfId="56"/>
    <cellStyle name="メモ 2 2" xfId="57"/>
    <cellStyle name="メモ 3" xfId="58"/>
    <cellStyle name="リンク セル" xfId="59" builtinId="24" customBuiltin="1"/>
    <cellStyle name="悪い" xfId="60" builtinId="27" customBuiltin="1"/>
    <cellStyle name="悪い 2" xfId="61"/>
    <cellStyle name="計算" xfId="62" builtinId="22" customBuiltin="1"/>
    <cellStyle name="計算 2" xfId="63"/>
    <cellStyle name="警告文" xfId="64" builtinId="11" customBuiltin="1"/>
    <cellStyle name="桁区切り" xfId="65" builtinId="6"/>
    <cellStyle name="桁区切り 2" xfId="66"/>
    <cellStyle name="見出し 1" xfId="67" builtinId="16" customBuiltin="1"/>
    <cellStyle name="見出し 2" xfId="68" builtinId="17" customBuiltin="1"/>
    <cellStyle name="見出し 3" xfId="69" builtinId="18" customBuiltin="1"/>
    <cellStyle name="見出し 4" xfId="70" builtinId="19" customBuiltin="1"/>
    <cellStyle name="集計" xfId="71" builtinId="25" customBuiltin="1"/>
    <cellStyle name="出力" xfId="72" builtinId="21" customBuiltin="1"/>
    <cellStyle name="出力 2" xfId="73"/>
    <cellStyle name="説明文" xfId="74" builtinId="53" customBuiltin="1"/>
    <cellStyle name="入力" xfId="75" builtinId="20" customBuiltin="1"/>
    <cellStyle name="入力 2" xfId="76"/>
    <cellStyle name="標準" xfId="0" builtinId="0"/>
    <cellStyle name="標準 2" xfId="77"/>
    <cellStyle name="標準_（１１）軽自動車課税台数の推移_（１２）軽自動車課税台数の推移_（１１）軽自動車課税台数の推移" xfId="78"/>
    <cellStyle name="標準_（１２）特別区たばこ税の推移_（１３）特別区たばこ税の推移" xfId="79"/>
    <cellStyle name="標準_（１２）特別区たばこ税の推移_（１３）特別区たばこ税の推移_（１２）特別区たばこ税の推移" xfId="80"/>
    <cellStyle name="標準_（１３）国税・都税・特別区税_（１４）国税・都税・特別区税_（１３）国税・都税・特別区税" xfId="81"/>
    <cellStyle name="標準_（１３）特別区たばこ税の推移_1_（１２）特別区たばこ税の推移" xfId="82"/>
    <cellStyle name="標準_（１６）墨田区の都税の推移_1_（１５）墨田区の都税の推移" xfId="83"/>
    <cellStyle name="標準_（１７）区有財産の推移" xfId="84"/>
    <cellStyle name="標準_1　財政状況の推移" xfId="85"/>
    <cellStyle name="標準_10　区民税負担額・区経費の推移" xfId="86"/>
    <cellStyle name="標準_10　区民税負担額・区経費の推移_（１１）区民税負担額・区経費の推移" xfId="87"/>
    <cellStyle name="標準_10　区民税負担額・区経費の推移_（１１）区民税負担額・区経費の推移_（１０）区民税負担額・区経費の推移" xfId="88"/>
    <cellStyle name="標準_11　軽自動車税課税台数の推移" xfId="89"/>
    <cellStyle name="標準_11　軽自動車税課税台数の推移_（１２）軽自動車課税台数の推移" xfId="90"/>
    <cellStyle name="標準_11　軽自動車税課税台数の推移_（１２）軽自動車課税台数の推移_（１１）軽自動車課税台数の推移" xfId="91"/>
    <cellStyle name="標準_12　特別区たばこ税の推移" xfId="92"/>
    <cellStyle name="標準_12　特別区たばこ税の推移_（１３）特別区たばこ税の推移" xfId="93"/>
    <cellStyle name="標準_12　特別区たばこ税の推移_（１３）特別区たばこ税の推移_（１２）特別区たばこ税の推移" xfId="94"/>
    <cellStyle name="標準_13　国税・都税・特別区税の推移" xfId="95"/>
    <cellStyle name="標準_13　国税・都税・特別区税の推移_（１４）国税・都税・特別区税" xfId="96"/>
    <cellStyle name="標準_13　国税・都税・特別区税の推移_（１４）国税・都税・特別区税_（１３）国税・都税・特別区税" xfId="97"/>
    <cellStyle name="標準_14　墨田区の国税の推移" xfId="98"/>
    <cellStyle name="標準_14　墨田区の国税の推移_（１５）墨田区の国税の推移" xfId="99"/>
    <cellStyle name="標準_14　墨田区の国税の推移_（１５）墨田区の国税の推移_（１４）墨田区の国税の推移" xfId="100"/>
    <cellStyle name="標準_15　墨田区の都税の推移" xfId="101"/>
    <cellStyle name="標準_15　墨田区の都税の推移_（１６）墨田区の都税の推移" xfId="102"/>
    <cellStyle name="標準_15　墨田区の都税の推移_（１６）墨田区の都税の推移_（１５）墨田区の都税の推移" xfId="103"/>
    <cellStyle name="標準_16　区有財産の推移" xfId="104"/>
    <cellStyle name="標準_16　区有財産の推移_（１７）区有財産の推移" xfId="105"/>
    <cellStyle name="標準_16　区有財産の推移_（１７）区有財産の推移_（１７）区有財産の推移" xfId="106"/>
    <cellStyle name="標準_2　財政　23～31" xfId="107"/>
    <cellStyle name="標準_２　財政_（１０）特別区税の推移" xfId="108"/>
    <cellStyle name="標準_２　財政_（１０）特別区税の推移_（９）特別区税の推移" xfId="109"/>
    <cellStyle name="標準_２　財政_（１１）区民税負担額・区経費の推移" xfId="110"/>
    <cellStyle name="標準_２　財政_（１２）軽自動車課税台数の推移" xfId="111"/>
    <cellStyle name="標準_２　財政_（１３）特別区たばこ税の推移" xfId="112"/>
    <cellStyle name="標準_２　財政_（１４）国税・都税・特別区税" xfId="113"/>
    <cellStyle name="標準_２　財政_（１５）墨田区の国税の推移" xfId="114"/>
    <cellStyle name="標準_２　財政_（１６）墨田区の都税の推移" xfId="115"/>
    <cellStyle name="標準_2 目的別決算状況" xfId="116"/>
    <cellStyle name="標準_2 目的別決算状況_（２）目的別決算状況" xfId="117"/>
    <cellStyle name="標準_3　性質別決算状況(普通会計)" xfId="118"/>
    <cellStyle name="標準_3　性質別決算状況(普通会計)_（３）性質別決算状況" xfId="119"/>
    <cellStyle name="標準_3　性質別決算状況(普通会計)_（３）性質別決算状況 2" xfId="120"/>
    <cellStyle name="標準_3　性質別決算状況(普通会計)_（３）性質別決算状況_2-（３）性質別決算状況" xfId="121"/>
    <cellStyle name="標準_4　国保会計決算状況" xfId="122"/>
    <cellStyle name="標準_4　国保会計決算状況_（４）国民健康保険決算状況" xfId="123"/>
    <cellStyle name="標準_4　国保会計決算状況_（４）国民健康保険決算状況_（４）国民健康保険決算状況" xfId="124"/>
    <cellStyle name="標準_5　老人保健会計決算状況_（７）後期高齢者医療決算状況_（７）後期高齢者医療決算状況" xfId="125"/>
    <cellStyle name="標準_6　介護保険特別会計" xfId="126"/>
    <cellStyle name="標準_6　介護保険特別会計_（６）介護保険決算状況" xfId="127"/>
    <cellStyle name="標準_6　介護保険特別会計_（６）介護保険決算状況_2-（５）介護保険決算状況" xfId="128"/>
    <cellStyle name="標準_7 都区財政調整（当初算定額）" xfId="129"/>
    <cellStyle name="標準_7 都区財政調整（当初算定額）_（８）都区財政調整" xfId="130"/>
    <cellStyle name="標準_7 都区財政調整（当初算定額）_（８）都区財政調整_財政担当部分の回答" xfId="131"/>
    <cellStyle name="標準_8 都区財政調整区別算定結果（当初算定額）" xfId="132"/>
    <cellStyle name="標準_8 都区財政調整区別算定結果（当初算定額）_（９）都区財政調整区別算定結果" xfId="133"/>
    <cellStyle name="標準_9　特別区税の推移" xfId="134"/>
    <cellStyle name="標準_9　特別区税の推移_（１０）特別区税の推移" xfId="135"/>
    <cellStyle name="標準_9　特別区税の推移_（１０）特別区税の推移_（９）特別区税の推移" xfId="136"/>
    <cellStyle name="良い" xfId="137" builtinId="26" customBuiltin="1"/>
    <cellStyle name="良い 2" xfId="13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O49"/>
  <sheetViews>
    <sheetView showGridLines="0" tabSelected="1" zoomScale="70" zoomScaleNormal="70" workbookViewId="0">
      <selection activeCell="G20" sqref="G20"/>
    </sheetView>
  </sheetViews>
  <sheetFormatPr defaultColWidth="9" defaultRowHeight="13" x14ac:dyDescent="0.2"/>
  <cols>
    <col min="1" max="1" width="9" style="39" customWidth="1"/>
    <col min="2" max="2" width="1.90625" style="39" customWidth="1"/>
    <col min="3" max="3" width="24.90625" style="39" customWidth="1"/>
    <col min="4" max="4" width="12.6328125" style="39" customWidth="1"/>
    <col min="5" max="5" width="8.08984375" style="40" bestFit="1" customWidth="1"/>
    <col min="6" max="6" width="12.6328125" style="39" customWidth="1"/>
    <col min="7" max="7" width="8.6328125" style="41" customWidth="1"/>
    <col min="8" max="8" width="12.6328125" style="42" customWidth="1"/>
    <col min="9" max="9" width="8.36328125" style="42" bestFit="1" customWidth="1"/>
    <col min="10" max="10" width="12.6328125" style="42" customWidth="1"/>
    <col min="11" max="11" width="8.36328125" style="42" customWidth="1"/>
    <col min="12" max="12" width="12.6328125" style="42" customWidth="1"/>
    <col min="13" max="13" width="8.90625" style="42" customWidth="1"/>
    <col min="14" max="14" width="13.08984375" style="39" bestFit="1" customWidth="1"/>
    <col min="15" max="15" width="9" style="39" customWidth="1"/>
    <col min="16" max="16" width="14.453125" style="39" customWidth="1"/>
    <col min="17" max="16384" width="9" style="39"/>
  </cols>
  <sheetData>
    <row r="1" spans="1:15" ht="16.5" x14ac:dyDescent="0.25">
      <c r="A1" s="39" t="s">
        <v>258</v>
      </c>
      <c r="C1" s="5" t="s">
        <v>261</v>
      </c>
    </row>
    <row r="2" spans="1:15" ht="16.5" x14ac:dyDescent="0.2">
      <c r="A2" s="39" t="s">
        <v>259</v>
      </c>
      <c r="C2" s="2" t="s">
        <v>215</v>
      </c>
      <c r="D2" s="2"/>
      <c r="E2" s="2"/>
      <c r="F2" s="43"/>
      <c r="G2" s="44"/>
      <c r="H2" s="45"/>
      <c r="I2" s="45"/>
      <c r="J2" s="45"/>
      <c r="K2" s="45"/>
      <c r="L2" s="45"/>
      <c r="M2" s="45"/>
    </row>
    <row r="3" spans="1:15" ht="13.5" thickBot="1" x14ac:dyDescent="0.25">
      <c r="C3" s="43"/>
      <c r="D3" s="43"/>
      <c r="E3" s="46"/>
      <c r="F3" s="43"/>
      <c r="G3" s="44"/>
      <c r="H3" s="45"/>
      <c r="I3" s="45"/>
      <c r="J3" s="45"/>
      <c r="K3" s="45"/>
      <c r="L3" s="1104" t="s">
        <v>243</v>
      </c>
      <c r="M3" s="1104"/>
    </row>
    <row r="4" spans="1:15" x14ac:dyDescent="0.2">
      <c r="C4" s="1105" t="s">
        <v>0</v>
      </c>
      <c r="D4" s="1107" t="s">
        <v>357</v>
      </c>
      <c r="E4" s="1108"/>
      <c r="F4" s="1109" t="s">
        <v>358</v>
      </c>
      <c r="G4" s="1108"/>
      <c r="H4" s="1109" t="s">
        <v>334</v>
      </c>
      <c r="I4" s="1108"/>
      <c r="J4" s="1109" t="s">
        <v>360</v>
      </c>
      <c r="K4" s="1110"/>
      <c r="L4" s="1111" t="s">
        <v>389</v>
      </c>
      <c r="M4" s="1110"/>
    </row>
    <row r="5" spans="1:15" ht="13.5" thickBot="1" x14ac:dyDescent="0.25">
      <c r="C5" s="1106"/>
      <c r="D5" s="47" t="s">
        <v>216</v>
      </c>
      <c r="E5" s="48" t="s">
        <v>2</v>
      </c>
      <c r="F5" s="49" t="s">
        <v>216</v>
      </c>
      <c r="G5" s="50" t="s">
        <v>2</v>
      </c>
      <c r="H5" s="49" t="s">
        <v>216</v>
      </c>
      <c r="I5" s="50" t="s">
        <v>2</v>
      </c>
      <c r="J5" s="51" t="s">
        <v>216</v>
      </c>
      <c r="K5" s="52" t="s">
        <v>2</v>
      </c>
      <c r="L5" s="49" t="s">
        <v>216</v>
      </c>
      <c r="M5" s="52" t="s">
        <v>2</v>
      </c>
    </row>
    <row r="6" spans="1:15" ht="13.5" thickTop="1" x14ac:dyDescent="0.2">
      <c r="C6" s="302" t="s">
        <v>3</v>
      </c>
      <c r="D6" s="53">
        <v>125937487</v>
      </c>
      <c r="E6" s="54">
        <v>100</v>
      </c>
      <c r="F6" s="55">
        <v>160121584</v>
      </c>
      <c r="G6" s="54">
        <f t="shared" ref="G6:G17" si="0">F6/D6*100</f>
        <v>127.14370265304721</v>
      </c>
      <c r="H6" s="53">
        <v>144680850</v>
      </c>
      <c r="I6" s="56">
        <f t="shared" ref="I6:I17" si="1">H6/D6*100</f>
        <v>114.88306893085773</v>
      </c>
      <c r="J6" s="55">
        <v>142135845</v>
      </c>
      <c r="K6" s="57">
        <f>J6/D6*100</f>
        <v>112.86222107957417</v>
      </c>
      <c r="L6" s="53">
        <v>148345114</v>
      </c>
      <c r="M6" s="57">
        <f t="shared" ref="M6:M17" si="2">L6/D6*100</f>
        <v>117.79265851159948</v>
      </c>
      <c r="O6" s="894"/>
    </row>
    <row r="7" spans="1:15" x14ac:dyDescent="0.2">
      <c r="C7" s="302" t="s">
        <v>4</v>
      </c>
      <c r="D7" s="58">
        <v>119116168</v>
      </c>
      <c r="E7" s="54">
        <v>100</v>
      </c>
      <c r="F7" s="59">
        <v>154070681</v>
      </c>
      <c r="G7" s="60">
        <f t="shared" si="0"/>
        <v>129.34489380148628</v>
      </c>
      <c r="H7" s="58">
        <v>139818759</v>
      </c>
      <c r="I7" s="60">
        <f t="shared" si="1"/>
        <v>117.3801687441792</v>
      </c>
      <c r="J7" s="59">
        <v>136185152</v>
      </c>
      <c r="K7" s="61">
        <f>J7/D7*100</f>
        <v>114.32969536091859</v>
      </c>
      <c r="L7" s="58">
        <v>142455992</v>
      </c>
      <c r="M7" s="61">
        <f t="shared" si="2"/>
        <v>119.59416961767944</v>
      </c>
    </row>
    <row r="8" spans="1:15" x14ac:dyDescent="0.2">
      <c r="C8" s="302" t="s">
        <v>5</v>
      </c>
      <c r="D8" s="62">
        <v>6821319</v>
      </c>
      <c r="E8" s="54">
        <v>100</v>
      </c>
      <c r="F8" s="63">
        <v>6050903</v>
      </c>
      <c r="G8" s="60">
        <f t="shared" si="0"/>
        <v>88.705762038104368</v>
      </c>
      <c r="H8" s="62">
        <v>4862091</v>
      </c>
      <c r="I8" s="60">
        <f t="shared" si="1"/>
        <v>71.277871625707576</v>
      </c>
      <c r="J8" s="63">
        <v>5950692</v>
      </c>
      <c r="K8" s="61">
        <f>J8/D8*100</f>
        <v>87.23667666033505</v>
      </c>
      <c r="L8" s="62">
        <v>5889122</v>
      </c>
      <c r="M8" s="61">
        <f t="shared" si="2"/>
        <v>86.334065303206017</v>
      </c>
    </row>
    <row r="9" spans="1:15" x14ac:dyDescent="0.2">
      <c r="C9" s="3" t="s">
        <v>217</v>
      </c>
      <c r="D9" s="58">
        <v>565866</v>
      </c>
      <c r="E9" s="54">
        <v>100</v>
      </c>
      <c r="F9" s="59">
        <v>604728</v>
      </c>
      <c r="G9" s="60">
        <f t="shared" si="0"/>
        <v>106.86770366129083</v>
      </c>
      <c r="H9" s="58">
        <v>301758</v>
      </c>
      <c r="I9" s="60">
        <f t="shared" si="1"/>
        <v>53.32675933878339</v>
      </c>
      <c r="J9" s="59">
        <v>140915</v>
      </c>
      <c r="K9" s="61">
        <f t="shared" ref="K9:K17" si="3">J9/D9*100</f>
        <v>24.902538763594208</v>
      </c>
      <c r="L9" s="58">
        <v>352081</v>
      </c>
      <c r="M9" s="61">
        <f t="shared" si="2"/>
        <v>62.219854170421975</v>
      </c>
    </row>
    <row r="10" spans="1:15" x14ac:dyDescent="0.2">
      <c r="C10" s="302" t="s">
        <v>6</v>
      </c>
      <c r="D10" s="62">
        <v>6255452</v>
      </c>
      <c r="E10" s="54">
        <v>100</v>
      </c>
      <c r="F10" s="63">
        <v>5446175</v>
      </c>
      <c r="G10" s="60">
        <f t="shared" si="0"/>
        <v>87.062853331781625</v>
      </c>
      <c r="H10" s="62">
        <v>4560333</v>
      </c>
      <c r="I10" s="60">
        <f t="shared" si="1"/>
        <v>72.901734359083875</v>
      </c>
      <c r="J10" s="63">
        <v>5809777</v>
      </c>
      <c r="K10" s="61">
        <f t="shared" si="3"/>
        <v>92.875414918058681</v>
      </c>
      <c r="L10" s="62">
        <v>5537041</v>
      </c>
      <c r="M10" s="61">
        <f t="shared" si="2"/>
        <v>88.515442209451862</v>
      </c>
    </row>
    <row r="11" spans="1:15" x14ac:dyDescent="0.2">
      <c r="C11" s="303" t="s">
        <v>218</v>
      </c>
      <c r="D11" s="64">
        <v>2595114</v>
      </c>
      <c r="E11" s="54">
        <v>100</v>
      </c>
      <c r="F11" s="65">
        <v>-809277</v>
      </c>
      <c r="G11" s="60">
        <f>F11/D11*100</f>
        <v>-31.184641599559786</v>
      </c>
      <c r="H11" s="64">
        <v>-885842</v>
      </c>
      <c r="I11" s="60">
        <f t="shared" si="1"/>
        <v>-34.134993684285156</v>
      </c>
      <c r="J11" s="65">
        <v>1249444</v>
      </c>
      <c r="K11" s="61">
        <f t="shared" si="3"/>
        <v>48.146015936101463</v>
      </c>
      <c r="L11" s="64">
        <v>-272736</v>
      </c>
      <c r="M11" s="61">
        <f t="shared" si="2"/>
        <v>-10.509596110228683</v>
      </c>
    </row>
    <row r="12" spans="1:15" x14ac:dyDescent="0.2">
      <c r="C12" s="304" t="s">
        <v>253</v>
      </c>
      <c r="D12" s="66">
        <v>5551916</v>
      </c>
      <c r="E12" s="54">
        <v>100</v>
      </c>
      <c r="F12" s="67">
        <v>1012390</v>
      </c>
      <c r="G12" s="60">
        <f t="shared" si="0"/>
        <v>18.234966090985527</v>
      </c>
      <c r="H12" s="66">
        <v>-625267</v>
      </c>
      <c r="I12" s="60">
        <f t="shared" si="1"/>
        <v>-11.262184082035823</v>
      </c>
      <c r="J12" s="67">
        <v>3029666</v>
      </c>
      <c r="K12" s="61">
        <f t="shared" si="3"/>
        <v>54.56973772657944</v>
      </c>
      <c r="L12" s="66">
        <v>-2843260</v>
      </c>
      <c r="M12" s="61">
        <f t="shared" si="2"/>
        <v>-51.212230156219938</v>
      </c>
    </row>
    <row r="13" spans="1:15" x14ac:dyDescent="0.2">
      <c r="C13" s="302" t="s">
        <v>281</v>
      </c>
      <c r="D13" s="852">
        <v>27621918</v>
      </c>
      <c r="E13" s="54">
        <v>100</v>
      </c>
      <c r="F13" s="62">
        <v>29347781</v>
      </c>
      <c r="G13" s="60">
        <f t="shared" si="0"/>
        <v>106.24816495364297</v>
      </c>
      <c r="H13" s="62">
        <v>29066571</v>
      </c>
      <c r="I13" s="60">
        <f t="shared" si="1"/>
        <v>105.23009662109632</v>
      </c>
      <c r="J13" s="63">
        <v>29867229</v>
      </c>
      <c r="K13" s="61">
        <f t="shared" si="3"/>
        <v>108.12872951110781</v>
      </c>
      <c r="L13" s="62">
        <v>32368525</v>
      </c>
      <c r="M13" s="61">
        <f t="shared" si="2"/>
        <v>117.18420494912772</v>
      </c>
    </row>
    <row r="14" spans="1:15" x14ac:dyDescent="0.2">
      <c r="C14" s="302" t="s">
        <v>280</v>
      </c>
      <c r="D14" s="53">
        <v>69399127</v>
      </c>
      <c r="E14" s="54">
        <v>100</v>
      </c>
      <c r="F14" s="55">
        <v>67423543</v>
      </c>
      <c r="G14" s="54">
        <f t="shared" si="0"/>
        <v>97.153301366456674</v>
      </c>
      <c r="H14" s="53">
        <v>70714609</v>
      </c>
      <c r="I14" s="54">
        <f t="shared" si="1"/>
        <v>101.89553104897126</v>
      </c>
      <c r="J14" s="55">
        <v>72177116</v>
      </c>
      <c r="K14" s="115">
        <f t="shared" si="3"/>
        <v>104.00291634792467</v>
      </c>
      <c r="L14" s="53">
        <v>75917052</v>
      </c>
      <c r="M14" s="61">
        <f t="shared" si="2"/>
        <v>109.39194091015008</v>
      </c>
    </row>
    <row r="15" spans="1:15" x14ac:dyDescent="0.2">
      <c r="C15" s="302" t="s">
        <v>282</v>
      </c>
      <c r="D15" s="62">
        <v>73221654</v>
      </c>
      <c r="E15" s="54">
        <v>100</v>
      </c>
      <c r="F15" s="63">
        <v>71383569</v>
      </c>
      <c r="G15" s="60">
        <f t="shared" si="0"/>
        <v>97.489697514890878</v>
      </c>
      <c r="H15" s="62">
        <v>74778353</v>
      </c>
      <c r="I15" s="60">
        <f t="shared" si="1"/>
        <v>102.12600906283815</v>
      </c>
      <c r="J15" s="63">
        <v>76355548</v>
      </c>
      <c r="K15" s="61">
        <f t="shared" si="3"/>
        <v>104.28000984517503</v>
      </c>
      <c r="L15" s="62">
        <v>80359289</v>
      </c>
      <c r="M15" s="61">
        <f t="shared" si="2"/>
        <v>109.74798384095503</v>
      </c>
    </row>
    <row r="16" spans="1:15" x14ac:dyDescent="0.2">
      <c r="C16" s="302" t="s">
        <v>9</v>
      </c>
      <c r="D16" s="62">
        <v>28627918</v>
      </c>
      <c r="E16" s="54">
        <v>100</v>
      </c>
      <c r="F16" s="63">
        <v>29883454</v>
      </c>
      <c r="G16" s="60">
        <f t="shared" si="0"/>
        <v>104.38570489128828</v>
      </c>
      <c r="H16" s="62">
        <v>29285147</v>
      </c>
      <c r="I16" s="60">
        <f t="shared" si="1"/>
        <v>102.29576247912964</v>
      </c>
      <c r="J16" s="63">
        <v>27933531</v>
      </c>
      <c r="K16" s="61">
        <f t="shared" si="3"/>
        <v>97.574441145178639</v>
      </c>
      <c r="L16" s="62">
        <v>25093032</v>
      </c>
      <c r="M16" s="61">
        <f t="shared" si="2"/>
        <v>87.652311984406268</v>
      </c>
    </row>
    <row r="17" spans="3:15" ht="13.5" thickBot="1" x14ac:dyDescent="0.25">
      <c r="C17" s="305" t="s">
        <v>246</v>
      </c>
      <c r="D17" s="68">
        <v>10866109</v>
      </c>
      <c r="E17" s="69">
        <v>100</v>
      </c>
      <c r="F17" s="70">
        <v>9692824</v>
      </c>
      <c r="G17" s="69">
        <f t="shared" si="0"/>
        <v>89.202344647932392</v>
      </c>
      <c r="H17" s="68">
        <v>12391278</v>
      </c>
      <c r="I17" s="69">
        <f t="shared" si="1"/>
        <v>114.03601786067119</v>
      </c>
      <c r="J17" s="70">
        <v>10764240</v>
      </c>
      <c r="K17" s="71">
        <f t="shared" si="3"/>
        <v>99.062507103508707</v>
      </c>
      <c r="L17" s="68">
        <v>9920459</v>
      </c>
      <c r="M17" s="71">
        <f t="shared" si="2"/>
        <v>91.297252770057796</v>
      </c>
    </row>
    <row r="18" spans="3:15" ht="13.5" thickBot="1" x14ac:dyDescent="0.25">
      <c r="C18" s="109"/>
      <c r="D18" s="306"/>
      <c r="E18" s="307"/>
      <c r="F18" s="306"/>
      <c r="G18" s="72"/>
      <c r="H18" s="308"/>
      <c r="I18" s="309"/>
      <c r="J18" s="308"/>
      <c r="K18" s="72"/>
      <c r="L18" s="308"/>
      <c r="M18" s="72"/>
    </row>
    <row r="19" spans="3:15" x14ac:dyDescent="0.2">
      <c r="C19" s="73" t="s">
        <v>69</v>
      </c>
      <c r="D19" s="74" t="s">
        <v>247</v>
      </c>
      <c r="E19" s="75" t="s">
        <v>74</v>
      </c>
      <c r="F19" s="74" t="s">
        <v>247</v>
      </c>
      <c r="G19" s="76" t="s">
        <v>74</v>
      </c>
      <c r="H19" s="77" t="s">
        <v>247</v>
      </c>
      <c r="I19" s="76" t="s">
        <v>74</v>
      </c>
      <c r="J19" s="77" t="s">
        <v>247</v>
      </c>
      <c r="K19" s="78" t="s">
        <v>74</v>
      </c>
      <c r="L19" s="79" t="s">
        <v>247</v>
      </c>
      <c r="M19" s="80" t="s">
        <v>74</v>
      </c>
    </row>
    <row r="20" spans="3:15" x14ac:dyDescent="0.2">
      <c r="C20" s="302" t="s">
        <v>283</v>
      </c>
      <c r="D20" s="81">
        <v>0.41</v>
      </c>
      <c r="E20" s="82">
        <v>100</v>
      </c>
      <c r="F20" s="81">
        <v>0.41</v>
      </c>
      <c r="G20" s="83">
        <f>F20/D20*100</f>
        <v>100</v>
      </c>
      <c r="H20" s="81">
        <v>0.42</v>
      </c>
      <c r="I20" s="84">
        <f>H20/D20*100</f>
        <v>102.4390243902439</v>
      </c>
      <c r="J20" s="85">
        <v>0.42</v>
      </c>
      <c r="K20" s="84">
        <f>J20/D20*100</f>
        <v>102.4390243902439</v>
      </c>
      <c r="L20" s="310">
        <v>0.42</v>
      </c>
      <c r="M20" s="61">
        <f>L20/D20*100</f>
        <v>102.4390243902439</v>
      </c>
    </row>
    <row r="21" spans="3:15" x14ac:dyDescent="0.2">
      <c r="C21" s="302" t="s">
        <v>284</v>
      </c>
      <c r="D21" s="86">
        <v>8.5</v>
      </c>
      <c r="E21" s="87">
        <v>100</v>
      </c>
      <c r="F21" s="86">
        <v>7.6</v>
      </c>
      <c r="G21" s="88">
        <f>F21/D21*100</f>
        <v>89.411764705882348</v>
      </c>
      <c r="H21" s="86">
        <v>6.1</v>
      </c>
      <c r="I21" s="89">
        <f>H21/D21*100</f>
        <v>71.764705882352942</v>
      </c>
      <c r="J21" s="90">
        <v>7.6</v>
      </c>
      <c r="K21" s="89">
        <f>J21/D21*100</f>
        <v>89.411764705882348</v>
      </c>
      <c r="L21" s="311">
        <v>6.9</v>
      </c>
      <c r="M21" s="61">
        <f>L21/D21*100</f>
        <v>81.17647058823529</v>
      </c>
      <c r="N21" s="312"/>
      <c r="O21" s="312"/>
    </row>
    <row r="22" spans="3:15" x14ac:dyDescent="0.2">
      <c r="C22" s="302" t="s">
        <v>268</v>
      </c>
      <c r="D22" s="91">
        <v>3.1</v>
      </c>
      <c r="E22" s="87">
        <v>100</v>
      </c>
      <c r="F22" s="91">
        <v>3.3</v>
      </c>
      <c r="G22" s="83">
        <f>F22/D22*100</f>
        <v>106.45161290322579</v>
      </c>
      <c r="H22" s="91">
        <v>3.3</v>
      </c>
      <c r="I22" s="92">
        <f>H22/D22*100</f>
        <v>106.45161290322579</v>
      </c>
      <c r="J22" s="93">
        <v>3.1</v>
      </c>
      <c r="K22" s="94">
        <f>J22/D22*100</f>
        <v>100</v>
      </c>
      <c r="L22" s="313">
        <v>3.3</v>
      </c>
      <c r="M22" s="61">
        <f>L22/D22*100</f>
        <v>106.45161290322579</v>
      </c>
      <c r="N22" s="312"/>
      <c r="O22" s="312"/>
    </row>
    <row r="23" spans="3:15" ht="12.75" customHeight="1" x14ac:dyDescent="0.2">
      <c r="C23" s="302" t="s">
        <v>285</v>
      </c>
      <c r="D23" s="91" t="s">
        <v>220</v>
      </c>
      <c r="E23" s="95" t="s">
        <v>220</v>
      </c>
      <c r="F23" s="91" t="s">
        <v>220</v>
      </c>
      <c r="G23" s="91" t="s">
        <v>223</v>
      </c>
      <c r="H23" s="91" t="s">
        <v>220</v>
      </c>
      <c r="I23" s="89" t="s">
        <v>223</v>
      </c>
      <c r="J23" s="93" t="s">
        <v>220</v>
      </c>
      <c r="K23" s="895" t="s">
        <v>223</v>
      </c>
      <c r="L23" s="313" t="s">
        <v>220</v>
      </c>
      <c r="M23" s="314" t="s">
        <v>223</v>
      </c>
    </row>
    <row r="24" spans="3:15" x14ac:dyDescent="0.2">
      <c r="C24" s="315" t="s">
        <v>286</v>
      </c>
      <c r="D24" s="96">
        <v>79.8</v>
      </c>
      <c r="E24" s="82">
        <v>100</v>
      </c>
      <c r="F24" s="96">
        <v>82.9</v>
      </c>
      <c r="G24" s="83">
        <f>F24/D24*100</f>
        <v>103.88471177944862</v>
      </c>
      <c r="H24" s="96">
        <v>79.900000000000006</v>
      </c>
      <c r="I24" s="84">
        <f>H24/D24*100</f>
        <v>100.12531328320804</v>
      </c>
      <c r="J24" s="97">
        <v>77.7</v>
      </c>
      <c r="K24" s="84">
        <f>J24/D24*100</f>
        <v>97.368421052631575</v>
      </c>
      <c r="L24" s="316">
        <v>78.900000000000006</v>
      </c>
      <c r="M24" s="61">
        <f>L24/D24*100</f>
        <v>98.872180451127832</v>
      </c>
    </row>
    <row r="25" spans="3:15" x14ac:dyDescent="0.2">
      <c r="C25" s="304" t="s">
        <v>292</v>
      </c>
      <c r="D25" s="86" t="s">
        <v>220</v>
      </c>
      <c r="E25" s="95" t="s">
        <v>220</v>
      </c>
      <c r="F25" s="86" t="s">
        <v>220</v>
      </c>
      <c r="G25" s="98" t="s">
        <v>220</v>
      </c>
      <c r="H25" s="86" t="s">
        <v>220</v>
      </c>
      <c r="I25" s="89" t="s">
        <v>220</v>
      </c>
      <c r="J25" s="90" t="s">
        <v>220</v>
      </c>
      <c r="K25" s="89" t="s">
        <v>220</v>
      </c>
      <c r="L25" s="311" t="s">
        <v>220</v>
      </c>
      <c r="M25" s="314" t="s">
        <v>223</v>
      </c>
    </row>
    <row r="26" spans="3:15" x14ac:dyDescent="0.2">
      <c r="C26" s="302" t="s">
        <v>293</v>
      </c>
      <c r="D26" s="91" t="s">
        <v>220</v>
      </c>
      <c r="E26" s="99" t="s">
        <v>220</v>
      </c>
      <c r="F26" s="91" t="s">
        <v>220</v>
      </c>
      <c r="G26" s="100" t="s">
        <v>220</v>
      </c>
      <c r="H26" s="91" t="s">
        <v>220</v>
      </c>
      <c r="I26" s="101" t="s">
        <v>220</v>
      </c>
      <c r="J26" s="93" t="s">
        <v>220</v>
      </c>
      <c r="K26" s="101" t="s">
        <v>220</v>
      </c>
      <c r="L26" s="313" t="s">
        <v>220</v>
      </c>
      <c r="M26" s="314" t="s">
        <v>223</v>
      </c>
    </row>
    <row r="27" spans="3:15" x14ac:dyDescent="0.2">
      <c r="C27" s="302" t="s">
        <v>294</v>
      </c>
      <c r="D27" s="102">
        <v>-1.2</v>
      </c>
      <c r="E27" s="82">
        <v>100</v>
      </c>
      <c r="F27" s="102">
        <v>-1.2</v>
      </c>
      <c r="G27" s="83">
        <f>F27/D27*100</f>
        <v>100</v>
      </c>
      <c r="H27" s="102">
        <v>-1.2</v>
      </c>
      <c r="I27" s="84">
        <f>H27/D27*100</f>
        <v>100</v>
      </c>
      <c r="J27" s="103">
        <v>-1</v>
      </c>
      <c r="K27" s="89">
        <f>J27/D27*100</f>
        <v>83.333333333333343</v>
      </c>
      <c r="L27" s="1085">
        <v>-0.6</v>
      </c>
      <c r="M27" s="317">
        <f>L27/D27*100</f>
        <v>50</v>
      </c>
    </row>
    <row r="28" spans="3:15" ht="13.5" thickBot="1" x14ac:dyDescent="0.25">
      <c r="C28" s="305" t="s">
        <v>295</v>
      </c>
      <c r="D28" s="104" t="s">
        <v>220</v>
      </c>
      <c r="E28" s="105" t="s">
        <v>220</v>
      </c>
      <c r="F28" s="104" t="s">
        <v>220</v>
      </c>
      <c r="G28" s="106" t="s">
        <v>220</v>
      </c>
      <c r="H28" s="104" t="s">
        <v>220</v>
      </c>
      <c r="I28" s="107" t="s">
        <v>220</v>
      </c>
      <c r="J28" s="108" t="s">
        <v>220</v>
      </c>
      <c r="K28" s="107" t="s">
        <v>220</v>
      </c>
      <c r="L28" s="318" t="s">
        <v>220</v>
      </c>
      <c r="M28" s="319" t="s">
        <v>223</v>
      </c>
    </row>
    <row r="29" spans="3:15" x14ac:dyDescent="0.2">
      <c r="C29" s="109"/>
      <c r="D29" s="110"/>
      <c r="E29" s="109"/>
      <c r="F29" s="110"/>
      <c r="G29" s="111"/>
      <c r="H29" s="112"/>
      <c r="I29" s="112"/>
      <c r="J29" s="112"/>
      <c r="K29" s="112"/>
      <c r="L29" s="112"/>
      <c r="M29" s="112"/>
    </row>
    <row r="30" spans="3:15" x14ac:dyDescent="0.2">
      <c r="C30" s="4" t="s">
        <v>254</v>
      </c>
      <c r="D30" s="4"/>
      <c r="E30" s="4"/>
      <c r="F30" s="4"/>
      <c r="G30" s="856"/>
      <c r="H30" s="856"/>
      <c r="I30" s="856"/>
      <c r="J30" s="856"/>
      <c r="K30" s="856"/>
      <c r="L30" s="856"/>
      <c r="M30" s="856"/>
    </row>
    <row r="31" spans="3:15" x14ac:dyDescent="0.2">
      <c r="C31" s="4" t="s">
        <v>368</v>
      </c>
      <c r="D31" s="4"/>
      <c r="E31" s="4"/>
      <c r="F31" s="4"/>
      <c r="G31" s="856"/>
      <c r="H31" s="856"/>
      <c r="I31" s="856"/>
      <c r="J31" s="856"/>
      <c r="K31" s="856"/>
      <c r="L31" s="856"/>
      <c r="M31" s="856"/>
    </row>
    <row r="32" spans="3:15" x14ac:dyDescent="0.2">
      <c r="C32" s="4" t="s">
        <v>369</v>
      </c>
      <c r="D32" s="4"/>
      <c r="E32" s="4"/>
      <c r="F32" s="4"/>
      <c r="G32" s="856"/>
      <c r="H32" s="856"/>
      <c r="I32" s="856"/>
      <c r="J32" s="856"/>
      <c r="K32" s="856"/>
      <c r="L32" s="856"/>
      <c r="M32" s="856"/>
    </row>
    <row r="33" spans="3:13" x14ac:dyDescent="0.2">
      <c r="C33" s="4" t="s">
        <v>370</v>
      </c>
      <c r="D33" s="4"/>
      <c r="E33" s="4"/>
      <c r="F33" s="4"/>
      <c r="G33" s="856"/>
      <c r="H33" s="856"/>
      <c r="I33" s="856"/>
      <c r="J33" s="856"/>
      <c r="K33" s="856"/>
      <c r="L33" s="856"/>
      <c r="M33" s="856"/>
    </row>
    <row r="34" spans="3:13" x14ac:dyDescent="0.2">
      <c r="C34" s="4" t="s">
        <v>222</v>
      </c>
      <c r="D34" s="4"/>
      <c r="E34" s="4"/>
      <c r="F34" s="4"/>
      <c r="G34" s="856"/>
      <c r="H34" s="856"/>
      <c r="I34" s="856"/>
      <c r="J34" s="856"/>
      <c r="K34" s="856"/>
      <c r="L34" s="856"/>
      <c r="M34" s="856"/>
    </row>
    <row r="35" spans="3:13" x14ac:dyDescent="0.2">
      <c r="C35" s="4" t="s">
        <v>371</v>
      </c>
      <c r="D35" s="4"/>
      <c r="E35" s="4"/>
      <c r="F35" s="4"/>
      <c r="G35" s="857"/>
      <c r="H35" s="856"/>
      <c r="I35" s="856"/>
      <c r="J35" s="856"/>
      <c r="K35" s="856"/>
      <c r="L35" s="856"/>
      <c r="M35" s="856"/>
    </row>
    <row r="36" spans="3:13" x14ac:dyDescent="0.2">
      <c r="C36" s="4" t="s">
        <v>269</v>
      </c>
      <c r="D36" s="4"/>
      <c r="E36" s="4"/>
      <c r="F36" s="4"/>
      <c r="G36" s="857"/>
      <c r="H36" s="856"/>
      <c r="I36" s="856"/>
      <c r="J36" s="856"/>
      <c r="K36" s="856"/>
      <c r="L36" s="856"/>
      <c r="M36" s="856"/>
    </row>
    <row r="37" spans="3:13" x14ac:dyDescent="0.2">
      <c r="C37" s="4" t="s">
        <v>271</v>
      </c>
      <c r="D37" s="4"/>
      <c r="E37" s="4"/>
      <c r="F37" s="4"/>
      <c r="G37" s="857"/>
      <c r="H37" s="856"/>
      <c r="I37" s="856"/>
      <c r="J37" s="856"/>
      <c r="K37" s="856"/>
      <c r="L37" s="856"/>
      <c r="M37" s="856"/>
    </row>
    <row r="38" spans="3:13" x14ac:dyDescent="0.2">
      <c r="C38" s="4" t="s">
        <v>277</v>
      </c>
      <c r="D38" s="4"/>
      <c r="E38" s="4"/>
      <c r="F38" s="4"/>
      <c r="G38" s="857"/>
      <c r="H38" s="856"/>
      <c r="I38" s="856"/>
      <c r="J38" s="856"/>
      <c r="K38" s="856"/>
      <c r="L38" s="856"/>
      <c r="M38" s="856"/>
    </row>
    <row r="39" spans="3:13" x14ac:dyDescent="0.2">
      <c r="C39" s="4" t="s">
        <v>372</v>
      </c>
      <c r="D39" s="4"/>
      <c r="E39" s="4"/>
      <c r="F39" s="4"/>
      <c r="G39" s="856"/>
      <c r="H39" s="856"/>
      <c r="I39" s="856"/>
      <c r="J39" s="856"/>
      <c r="K39" s="856"/>
      <c r="L39" s="856"/>
      <c r="M39" s="856"/>
    </row>
    <row r="40" spans="3:13" x14ac:dyDescent="0.2">
      <c r="C40" s="4" t="s">
        <v>373</v>
      </c>
      <c r="D40" s="4"/>
      <c r="E40" s="4"/>
      <c r="F40" s="4"/>
      <c r="G40" s="856"/>
      <c r="H40" s="858"/>
      <c r="I40" s="858"/>
      <c r="J40" s="858"/>
      <c r="K40" s="858"/>
      <c r="L40" s="856"/>
      <c r="M40" s="856"/>
    </row>
    <row r="41" spans="3:13" x14ac:dyDescent="0.2">
      <c r="C41" s="4" t="s">
        <v>374</v>
      </c>
      <c r="D41" s="4"/>
      <c r="E41" s="4"/>
      <c r="F41" s="4"/>
      <c r="G41" s="856"/>
      <c r="H41" s="856"/>
      <c r="I41" s="858"/>
      <c r="J41" s="858"/>
      <c r="K41" s="858"/>
      <c r="L41" s="856"/>
      <c r="M41" s="856"/>
    </row>
    <row r="42" spans="3:13" x14ac:dyDescent="0.2">
      <c r="C42" s="4" t="s">
        <v>375</v>
      </c>
      <c r="D42" s="4"/>
      <c r="E42" s="4"/>
      <c r="F42" s="4"/>
      <c r="G42" s="856"/>
      <c r="H42" s="856"/>
      <c r="I42" s="856"/>
      <c r="J42" s="856"/>
      <c r="K42" s="856"/>
      <c r="L42" s="856"/>
      <c r="M42" s="856"/>
    </row>
    <row r="43" spans="3:13" ht="27.25" customHeight="1" x14ac:dyDescent="0.2">
      <c r="C43" s="1103" t="s">
        <v>376</v>
      </c>
      <c r="D43" s="1103"/>
      <c r="E43" s="1103"/>
      <c r="F43" s="1103"/>
      <c r="G43" s="1103"/>
      <c r="H43" s="1103"/>
      <c r="I43" s="1103"/>
      <c r="J43" s="1103"/>
      <c r="K43" s="1103"/>
      <c r="L43" s="1103"/>
      <c r="M43" s="859" t="s">
        <v>219</v>
      </c>
    </row>
    <row r="44" spans="3:13" ht="24" customHeight="1" x14ac:dyDescent="0.2">
      <c r="C44" s="1103" t="s">
        <v>377</v>
      </c>
      <c r="D44" s="1103"/>
      <c r="E44" s="1103"/>
      <c r="F44" s="1103"/>
      <c r="G44" s="1103"/>
      <c r="H44" s="1103"/>
      <c r="I44" s="1103"/>
      <c r="J44" s="1103"/>
      <c r="K44" s="1103"/>
      <c r="L44" s="1103"/>
      <c r="M44" s="859" t="s">
        <v>219</v>
      </c>
    </row>
    <row r="45" spans="3:13" x14ac:dyDescent="0.2">
      <c r="C45" s="851"/>
      <c r="D45" s="851"/>
      <c r="E45" s="851"/>
      <c r="F45" s="851"/>
      <c r="G45" s="860"/>
      <c r="H45" s="860"/>
      <c r="I45" s="860"/>
      <c r="J45" s="860"/>
      <c r="K45" s="860"/>
      <c r="L45" s="860"/>
      <c r="M45" s="859"/>
    </row>
    <row r="46" spans="3:13" x14ac:dyDescent="0.2">
      <c r="C46" s="4" t="s">
        <v>390</v>
      </c>
      <c r="D46" s="4"/>
      <c r="E46" s="853"/>
      <c r="F46" s="4"/>
      <c r="G46" s="857"/>
      <c r="H46" s="856"/>
      <c r="I46" s="856"/>
      <c r="J46" s="856"/>
      <c r="K46" s="856"/>
      <c r="L46" s="856"/>
      <c r="M46" s="861"/>
    </row>
    <row r="47" spans="3:13" x14ac:dyDescent="0.2">
      <c r="C47" s="854" t="s">
        <v>378</v>
      </c>
      <c r="D47" s="854"/>
      <c r="E47" s="855"/>
      <c r="F47" s="854"/>
      <c r="G47" s="862"/>
      <c r="H47" s="861"/>
      <c r="I47" s="861"/>
      <c r="J47" s="861"/>
      <c r="K47" s="861"/>
      <c r="L47" s="861"/>
      <c r="M47" s="863"/>
    </row>
    <row r="48" spans="3:13" x14ac:dyDescent="0.2">
      <c r="C48" s="4" t="s">
        <v>361</v>
      </c>
      <c r="D48"/>
      <c r="E48"/>
      <c r="F48"/>
      <c r="G48"/>
      <c r="H48"/>
      <c r="I48"/>
      <c r="J48"/>
      <c r="K48"/>
      <c r="L48"/>
      <c r="M48"/>
    </row>
    <row r="49" spans="3:3" x14ac:dyDescent="0.2">
      <c r="C49" s="4"/>
    </row>
  </sheetData>
  <mergeCells count="9">
    <mergeCell ref="C43:L43"/>
    <mergeCell ref="C44:L44"/>
    <mergeCell ref="L3:M3"/>
    <mergeCell ref="C4:C5"/>
    <mergeCell ref="D4:E4"/>
    <mergeCell ref="F4:G4"/>
    <mergeCell ref="H4:I4"/>
    <mergeCell ref="J4:K4"/>
    <mergeCell ref="L4:M4"/>
  </mergeCells>
  <phoneticPr fontId="2"/>
  <printOptions horizontalCentered="1" verticalCentered="1"/>
  <pageMargins left="0.82677165354330717" right="0.35433070866141736" top="0.70866141732283472" bottom="0.39370078740157483" header="0.39370078740157483" footer="0.51181102362204722"/>
  <pageSetup paperSize="9" scale="83" orientation="landscape" blackAndWhite="1" cellComments="asDisplayed" r:id="rId1"/>
  <headerFooter alignWithMargins="0"/>
  <colBreaks count="1" manualBreakCount="1">
    <brk id="1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T44"/>
  <sheetViews>
    <sheetView showGridLines="0" zoomScale="85" zoomScaleNormal="85" workbookViewId="0">
      <selection activeCell="F19" sqref="F19"/>
    </sheetView>
  </sheetViews>
  <sheetFormatPr defaultColWidth="9" defaultRowHeight="13" x14ac:dyDescent="0.2"/>
  <cols>
    <col min="1" max="1" width="9" style="42" customWidth="1"/>
    <col min="2" max="2" width="1.08984375" style="42" customWidth="1"/>
    <col min="3" max="4" width="3.08984375" style="121" customWidth="1"/>
    <col min="5" max="5" width="24.08984375" style="121" customWidth="1"/>
    <col min="6" max="6" width="11.6328125" style="121" customWidth="1"/>
    <col min="7" max="7" width="7" style="352" customWidth="1"/>
    <col min="8" max="8" width="5.08984375" style="352" customWidth="1"/>
    <col min="9" max="9" width="12.08984375" style="121" customWidth="1"/>
    <col min="10" max="10" width="7.08984375" style="121" customWidth="1"/>
    <col min="11" max="11" width="5.36328125" style="121" customWidth="1"/>
    <col min="12" max="12" width="12.08984375" style="121" customWidth="1"/>
    <col min="13" max="13" width="7.08984375" style="121" customWidth="1"/>
    <col min="14" max="14" width="6.453125" style="121" customWidth="1"/>
    <col min="15" max="15" width="11.90625" style="121" customWidth="1"/>
    <col min="16" max="16" width="8" style="121" customWidth="1"/>
    <col min="17" max="17" width="6.453125" style="121" customWidth="1"/>
    <col min="18" max="18" width="11.6328125" style="121" customWidth="1"/>
    <col min="19" max="20" width="9" style="121" customWidth="1"/>
    <col min="21" max="16384" width="9" style="121"/>
  </cols>
  <sheetData>
    <row r="1" spans="1:20" s="42" customFormat="1" ht="16.5" x14ac:dyDescent="0.25">
      <c r="A1" s="42" t="s">
        <v>258</v>
      </c>
      <c r="C1" s="18" t="s">
        <v>261</v>
      </c>
    </row>
    <row r="2" spans="1:20" ht="16.5" x14ac:dyDescent="0.2">
      <c r="A2" s="42" t="s">
        <v>259</v>
      </c>
      <c r="C2" s="19" t="s">
        <v>184</v>
      </c>
      <c r="D2" s="320"/>
      <c r="E2" s="320"/>
      <c r="F2" s="320"/>
      <c r="G2" s="320"/>
      <c r="H2" s="320"/>
      <c r="I2" s="320"/>
      <c r="J2" s="320"/>
      <c r="K2" s="320"/>
      <c r="L2" s="320"/>
      <c r="M2" s="320"/>
      <c r="N2" s="320"/>
      <c r="O2" s="320"/>
      <c r="P2" s="320"/>
      <c r="Q2" s="320"/>
    </row>
    <row r="3" spans="1:20" ht="13.5" thickBot="1" x14ac:dyDescent="0.25">
      <c r="C3" s="320"/>
      <c r="D3" s="320"/>
      <c r="E3" s="320"/>
      <c r="F3" s="321"/>
      <c r="G3" s="321"/>
      <c r="H3" s="320"/>
      <c r="I3" s="320"/>
      <c r="J3" s="321"/>
      <c r="K3" s="320"/>
      <c r="L3" s="320"/>
      <c r="M3" s="322"/>
      <c r="N3" s="320"/>
      <c r="O3" s="1127"/>
      <c r="P3" s="1127"/>
      <c r="Q3" s="1127"/>
      <c r="R3" s="1127" t="s">
        <v>225</v>
      </c>
      <c r="S3" s="1127"/>
      <c r="T3" s="1127"/>
    </row>
    <row r="4" spans="1:20" ht="13.5" customHeight="1" x14ac:dyDescent="0.2">
      <c r="C4" s="1128" t="s">
        <v>0</v>
      </c>
      <c r="D4" s="1129"/>
      <c r="E4" s="1130"/>
      <c r="F4" s="1134" t="s">
        <v>302</v>
      </c>
      <c r="G4" s="1135"/>
      <c r="H4" s="1136"/>
      <c r="I4" s="1137" t="s">
        <v>316</v>
      </c>
      <c r="J4" s="1135"/>
      <c r="K4" s="1136"/>
      <c r="L4" s="1138" t="s">
        <v>328</v>
      </c>
      <c r="M4" s="1139"/>
      <c r="N4" s="1140"/>
      <c r="O4" s="1141" t="s">
        <v>335</v>
      </c>
      <c r="P4" s="1139"/>
      <c r="Q4" s="1139"/>
      <c r="R4" s="1142" t="s">
        <v>364</v>
      </c>
      <c r="S4" s="1139"/>
      <c r="T4" s="1143"/>
    </row>
    <row r="5" spans="1:20" ht="13.5" thickBot="1" x14ac:dyDescent="0.25">
      <c r="C5" s="1131"/>
      <c r="D5" s="1132"/>
      <c r="E5" s="1133"/>
      <c r="F5" s="116" t="s">
        <v>188</v>
      </c>
      <c r="G5" s="117" t="s">
        <v>189</v>
      </c>
      <c r="H5" s="118" t="s">
        <v>74</v>
      </c>
      <c r="I5" s="119" t="s">
        <v>188</v>
      </c>
      <c r="J5" s="117" t="s">
        <v>189</v>
      </c>
      <c r="K5" s="118" t="s">
        <v>74</v>
      </c>
      <c r="L5" s="119" t="s">
        <v>188</v>
      </c>
      <c r="M5" s="117" t="s">
        <v>189</v>
      </c>
      <c r="N5" s="118" t="s">
        <v>74</v>
      </c>
      <c r="O5" s="119" t="s">
        <v>188</v>
      </c>
      <c r="P5" s="117" t="s">
        <v>189</v>
      </c>
      <c r="Q5" s="117" t="s">
        <v>74</v>
      </c>
      <c r="R5" s="116" t="s">
        <v>188</v>
      </c>
      <c r="S5" s="117" t="s">
        <v>189</v>
      </c>
      <c r="T5" s="120" t="s">
        <v>74</v>
      </c>
    </row>
    <row r="6" spans="1:20" ht="14.25" customHeight="1" thickTop="1" x14ac:dyDescent="0.2">
      <c r="C6" s="1112" t="s">
        <v>39</v>
      </c>
      <c r="D6" s="1115" t="s">
        <v>40</v>
      </c>
      <c r="E6" s="323" t="s">
        <v>11</v>
      </c>
      <c r="F6" s="122">
        <v>25606837</v>
      </c>
      <c r="G6" s="123">
        <f>F6/F29*100</f>
        <v>20.332974406579986</v>
      </c>
      <c r="H6" s="124">
        <v>100</v>
      </c>
      <c r="I6" s="125">
        <v>26488205</v>
      </c>
      <c r="J6" s="123">
        <f>I6/I29*100</f>
        <v>16.542557435604685</v>
      </c>
      <c r="K6" s="124">
        <f>I6/F6*100</f>
        <v>103.4419245141444</v>
      </c>
      <c r="L6" s="125">
        <v>26849290</v>
      </c>
      <c r="M6" s="123">
        <f>L6/L29*100</f>
        <v>18.557597636452925</v>
      </c>
      <c r="N6" s="124">
        <f>L6/F6*100</f>
        <v>104.85203619642675</v>
      </c>
      <c r="O6" s="125">
        <v>27946562</v>
      </c>
      <c r="P6" s="123">
        <f>O6/O29*100</f>
        <v>19.66186784199299</v>
      </c>
      <c r="Q6" s="126">
        <f>O6/F6*100</f>
        <v>109.13711053028533</v>
      </c>
      <c r="R6" s="896">
        <v>29015831</v>
      </c>
      <c r="S6" s="123">
        <f>R6/R29*100</f>
        <v>19.559680947766168</v>
      </c>
      <c r="T6" s="324">
        <f>R6/F6*100</f>
        <v>113.31282735153896</v>
      </c>
    </row>
    <row r="7" spans="1:20" x14ac:dyDescent="0.2">
      <c r="C7" s="1113"/>
      <c r="D7" s="1116"/>
      <c r="E7" s="325" t="s">
        <v>12</v>
      </c>
      <c r="F7" s="127">
        <v>365366</v>
      </c>
      <c r="G7" s="128">
        <f>F7/F29*100</f>
        <v>0.29011695302447948</v>
      </c>
      <c r="H7" s="129">
        <v>100</v>
      </c>
      <c r="I7" s="130">
        <v>371558</v>
      </c>
      <c r="J7" s="128">
        <f>I7/I29*100</f>
        <v>0.23204741716769425</v>
      </c>
      <c r="K7" s="129">
        <f t="shared" ref="K7:K29" si="0">I7/F7*100</f>
        <v>101.69473897406985</v>
      </c>
      <c r="L7" s="130">
        <v>377937</v>
      </c>
      <c r="M7" s="128">
        <f>L7/L29*100</f>
        <v>0.26122116368544973</v>
      </c>
      <c r="N7" s="129">
        <f t="shared" ref="N7:N28" si="1">L7/F7*100</f>
        <v>103.44065950307365</v>
      </c>
      <c r="O7" s="130">
        <v>399386</v>
      </c>
      <c r="P7" s="128">
        <f>O7/O29*100</f>
        <v>0.28098893702710953</v>
      </c>
      <c r="Q7" s="129">
        <f t="shared" ref="Q7:Q28" si="2">O7/F7*100</f>
        <v>109.31121122381393</v>
      </c>
      <c r="R7" s="130">
        <v>402381</v>
      </c>
      <c r="S7" s="128">
        <f>R7/R29*100</f>
        <v>0.27124654742588961</v>
      </c>
      <c r="T7" s="326">
        <f t="shared" ref="T7:T28" si="3">R7/F7*100</f>
        <v>110.13093719722143</v>
      </c>
    </row>
    <row r="8" spans="1:20" x14ac:dyDescent="0.2">
      <c r="C8" s="1113"/>
      <c r="D8" s="1116"/>
      <c r="E8" s="325" t="s">
        <v>13</v>
      </c>
      <c r="F8" s="131">
        <v>71418</v>
      </c>
      <c r="G8" s="128">
        <f>F8/F29*100</f>
        <v>5.6709087739697399E-2</v>
      </c>
      <c r="H8" s="129">
        <v>100</v>
      </c>
      <c r="I8" s="132">
        <v>69260</v>
      </c>
      <c r="J8" s="128">
        <f>I8/I29*100</f>
        <v>4.3254630806050479E-2</v>
      </c>
      <c r="K8" s="129">
        <f t="shared" si="0"/>
        <v>96.978352796213841</v>
      </c>
      <c r="L8" s="132">
        <v>65896</v>
      </c>
      <c r="M8" s="128">
        <f>L8/L29*100</f>
        <v>4.5545765040777682E-2</v>
      </c>
      <c r="N8" s="129">
        <f t="shared" si="1"/>
        <v>92.268055672239484</v>
      </c>
      <c r="O8" s="132">
        <v>88554</v>
      </c>
      <c r="P8" s="128">
        <f>O8/O29*100</f>
        <v>6.2302369961637752E-2</v>
      </c>
      <c r="Q8" s="129">
        <f t="shared" si="2"/>
        <v>123.9939511047635</v>
      </c>
      <c r="R8" s="132">
        <v>105054</v>
      </c>
      <c r="S8" s="128">
        <f>R8/R29*100</f>
        <v>7.0817297022671075E-2</v>
      </c>
      <c r="T8" s="326">
        <f t="shared" si="3"/>
        <v>147.09737041082082</v>
      </c>
    </row>
    <row r="9" spans="1:20" x14ac:dyDescent="0.2">
      <c r="C9" s="1113"/>
      <c r="D9" s="1116"/>
      <c r="E9" s="325" t="s">
        <v>190</v>
      </c>
      <c r="F9" s="131">
        <v>356130</v>
      </c>
      <c r="G9" s="128">
        <f>F9/F29*100</f>
        <v>0.28278315574138779</v>
      </c>
      <c r="H9" s="129">
        <v>100</v>
      </c>
      <c r="I9" s="132">
        <v>336079</v>
      </c>
      <c r="J9" s="128">
        <f>I9/I29*100</f>
        <v>0.20988987968043082</v>
      </c>
      <c r="K9" s="129">
        <f t="shared" si="0"/>
        <v>94.369752618425849</v>
      </c>
      <c r="L9" s="132">
        <v>475986</v>
      </c>
      <c r="M9" s="128">
        <f>L9/L29*100</f>
        <v>0.32899032594845828</v>
      </c>
      <c r="N9" s="129">
        <f t="shared" si="1"/>
        <v>133.65512593715778</v>
      </c>
      <c r="O9" s="132">
        <v>472700</v>
      </c>
      <c r="P9" s="128">
        <f>O9/O29*100</f>
        <v>0.33256917000774855</v>
      </c>
      <c r="Q9" s="129">
        <f t="shared" si="2"/>
        <v>132.73242916912363</v>
      </c>
      <c r="R9" s="132">
        <v>559621</v>
      </c>
      <c r="S9" s="128">
        <f>R9/R29*100</f>
        <v>0.37724262357572491</v>
      </c>
      <c r="T9" s="326">
        <f t="shared" si="3"/>
        <v>157.1395277005588</v>
      </c>
    </row>
    <row r="10" spans="1:20" x14ac:dyDescent="0.2">
      <c r="C10" s="1113"/>
      <c r="D10" s="1116"/>
      <c r="E10" s="325" t="s">
        <v>191</v>
      </c>
      <c r="F10" s="131">
        <v>220783</v>
      </c>
      <c r="G10" s="128">
        <f>F10/F29*100</f>
        <v>0.17531158137211361</v>
      </c>
      <c r="H10" s="129">
        <v>100</v>
      </c>
      <c r="I10" s="132">
        <v>393723</v>
      </c>
      <c r="J10" s="128">
        <f>I10/I29*100</f>
        <v>0.24589002317139205</v>
      </c>
      <c r="K10" s="129">
        <f t="shared" si="0"/>
        <v>178.3303062282875</v>
      </c>
      <c r="L10" s="132">
        <v>584745</v>
      </c>
      <c r="M10" s="128">
        <f>L10/L29*100</f>
        <v>0.404161988265897</v>
      </c>
      <c r="N10" s="129">
        <f t="shared" si="1"/>
        <v>264.85055461697686</v>
      </c>
      <c r="O10" s="132">
        <v>364867</v>
      </c>
      <c r="P10" s="128">
        <f>O10/O29*100</f>
        <v>0.25670301534422935</v>
      </c>
      <c r="Q10" s="129">
        <f t="shared" si="2"/>
        <v>165.26045936507791</v>
      </c>
      <c r="R10" s="132">
        <v>602846</v>
      </c>
      <c r="S10" s="128">
        <f>R10/R29*100</f>
        <v>0.40638075885667524</v>
      </c>
      <c r="T10" s="326">
        <f t="shared" si="3"/>
        <v>273.04910251242171</v>
      </c>
    </row>
    <row r="11" spans="1:20" x14ac:dyDescent="0.2">
      <c r="C11" s="1113"/>
      <c r="D11" s="1116"/>
      <c r="E11" s="325" t="s">
        <v>14</v>
      </c>
      <c r="F11" s="131">
        <v>4978987</v>
      </c>
      <c r="G11" s="128">
        <f>F11/F29*100</f>
        <v>3.9535384726233262</v>
      </c>
      <c r="H11" s="129">
        <v>100</v>
      </c>
      <c r="I11" s="132">
        <v>6078039</v>
      </c>
      <c r="J11" s="128">
        <f>I11/I29*100</f>
        <v>3.7958898782814936</v>
      </c>
      <c r="K11" s="129">
        <f t="shared" si="0"/>
        <v>122.0738073829074</v>
      </c>
      <c r="L11" s="132">
        <v>6688203</v>
      </c>
      <c r="M11" s="128">
        <f>L11/L29*100</f>
        <v>4.6227285781082985</v>
      </c>
      <c r="N11" s="129">
        <f t="shared" si="1"/>
        <v>134.32858932951623</v>
      </c>
      <c r="O11" s="132">
        <v>7176678</v>
      </c>
      <c r="P11" s="128">
        <f>O11/O29*100</f>
        <v>5.0491682798241362</v>
      </c>
      <c r="Q11" s="129">
        <f t="shared" si="2"/>
        <v>144.13931990583626</v>
      </c>
      <c r="R11" s="132">
        <v>7015462</v>
      </c>
      <c r="S11" s="128">
        <f>R11/R29*100</f>
        <v>4.7291493537158225</v>
      </c>
      <c r="T11" s="326">
        <f t="shared" si="3"/>
        <v>140.90139219082113</v>
      </c>
    </row>
    <row r="12" spans="1:20" x14ac:dyDescent="0.2">
      <c r="C12" s="1113"/>
      <c r="D12" s="1116"/>
      <c r="E12" s="325" t="s">
        <v>15</v>
      </c>
      <c r="F12" s="131">
        <v>107453</v>
      </c>
      <c r="G12" s="133">
        <f>F12/F29*100</f>
        <v>8.5322490197061021E-2</v>
      </c>
      <c r="H12" s="129">
        <v>100</v>
      </c>
      <c r="I12" s="132">
        <v>0</v>
      </c>
      <c r="J12" s="133">
        <f>I12/I29*100</f>
        <v>0</v>
      </c>
      <c r="K12" s="129">
        <f t="shared" si="0"/>
        <v>0</v>
      </c>
      <c r="L12" s="132">
        <v>0</v>
      </c>
      <c r="M12" s="133">
        <f>L12/L29*100</f>
        <v>0</v>
      </c>
      <c r="N12" s="129">
        <f t="shared" si="1"/>
        <v>0</v>
      </c>
      <c r="O12" s="132">
        <v>0</v>
      </c>
      <c r="P12" s="133">
        <f>O12/O29*100</f>
        <v>0</v>
      </c>
      <c r="Q12" s="129">
        <f>O12/F12*100</f>
        <v>0</v>
      </c>
      <c r="R12" s="132">
        <v>0</v>
      </c>
      <c r="S12" s="133">
        <f>R12/R29*100</f>
        <v>0</v>
      </c>
      <c r="T12" s="326">
        <f t="shared" si="3"/>
        <v>0</v>
      </c>
    </row>
    <row r="13" spans="1:20" x14ac:dyDescent="0.2">
      <c r="C13" s="1113"/>
      <c r="D13" s="1116"/>
      <c r="E13" s="325" t="s">
        <v>311</v>
      </c>
      <c r="F13" s="127">
        <v>37967</v>
      </c>
      <c r="G13" s="128">
        <v>0</v>
      </c>
      <c r="H13" s="134">
        <v>100</v>
      </c>
      <c r="I13" s="130">
        <v>65049</v>
      </c>
      <c r="J13" s="128">
        <v>0</v>
      </c>
      <c r="K13" s="129">
        <f t="shared" si="0"/>
        <v>171.33036584402242</v>
      </c>
      <c r="L13" s="130">
        <v>83502</v>
      </c>
      <c r="M13" s="128">
        <f>L13/L29*100</f>
        <v>5.7714618071431009E-2</v>
      </c>
      <c r="N13" s="129">
        <f t="shared" si="1"/>
        <v>219.93309979719231</v>
      </c>
      <c r="O13" s="130">
        <v>101548</v>
      </c>
      <c r="P13" s="128">
        <f>O13/O29*100</f>
        <v>7.1444328487300299E-2</v>
      </c>
      <c r="Q13" s="129">
        <f>O13/F13*100</f>
        <v>267.46385018568759</v>
      </c>
      <c r="R13" s="130">
        <v>111632</v>
      </c>
      <c r="S13" s="133">
        <f>R13/R29*100</f>
        <v>7.5251551594749527E-2</v>
      </c>
      <c r="T13" s="326">
        <f t="shared" si="3"/>
        <v>294.02375747359548</v>
      </c>
    </row>
    <row r="14" spans="1:20" x14ac:dyDescent="0.2">
      <c r="C14" s="1113"/>
      <c r="D14" s="1116"/>
      <c r="E14" s="325" t="s">
        <v>16</v>
      </c>
      <c r="F14" s="135">
        <v>753829</v>
      </c>
      <c r="G14" s="128">
        <f>F14/F29*100</f>
        <v>0.59857395756991716</v>
      </c>
      <c r="H14" s="129">
        <v>100</v>
      </c>
      <c r="I14" s="136">
        <v>218495</v>
      </c>
      <c r="J14" s="128">
        <f>I14/I29*100</f>
        <v>0.13645568232699973</v>
      </c>
      <c r="K14" s="129">
        <f t="shared" si="0"/>
        <v>28.984690161827153</v>
      </c>
      <c r="L14" s="136">
        <v>207244</v>
      </c>
      <c r="M14" s="128">
        <f>L14/L29*100</f>
        <v>0.14324217752383953</v>
      </c>
      <c r="N14" s="129">
        <f t="shared" si="1"/>
        <v>27.492176607692198</v>
      </c>
      <c r="O14" s="136">
        <v>202587</v>
      </c>
      <c r="P14" s="128">
        <f>O14/O29*100</f>
        <v>0.14253054885627198</v>
      </c>
      <c r="Q14" s="129">
        <f t="shared" si="2"/>
        <v>26.874397243937288</v>
      </c>
      <c r="R14" s="136">
        <v>175107</v>
      </c>
      <c r="S14" s="128">
        <f>R14/R29*100</f>
        <v>0.11804028813513871</v>
      </c>
      <c r="T14" s="326">
        <f t="shared" si="3"/>
        <v>23.229008170287958</v>
      </c>
    </row>
    <row r="15" spans="1:20" x14ac:dyDescent="0.2">
      <c r="C15" s="1113"/>
      <c r="D15" s="1116"/>
      <c r="E15" s="325" t="s">
        <v>17</v>
      </c>
      <c r="F15" s="135">
        <v>44252032</v>
      </c>
      <c r="G15" s="128">
        <f>F15/F29*100</f>
        <v>35.138093552716356</v>
      </c>
      <c r="H15" s="129">
        <v>100</v>
      </c>
      <c r="I15" s="136">
        <v>40210766</v>
      </c>
      <c r="J15" s="128">
        <f>I15/I29*100</f>
        <v>25.11264565057013</v>
      </c>
      <c r="K15" s="129">
        <f t="shared" si="0"/>
        <v>90.867614847607442</v>
      </c>
      <c r="L15" s="136">
        <v>43338002</v>
      </c>
      <c r="M15" s="128">
        <f>L15/L29*100</f>
        <v>29.954207484957408</v>
      </c>
      <c r="N15" s="129">
        <f t="shared" si="1"/>
        <v>97.934490330297152</v>
      </c>
      <c r="O15" s="136">
        <v>44019538</v>
      </c>
      <c r="P15" s="128">
        <f>O15/O29*100</f>
        <v>30.970046999755763</v>
      </c>
      <c r="Q15" s="129">
        <f t="shared" si="2"/>
        <v>99.474613956710513</v>
      </c>
      <c r="R15" s="136">
        <v>46569878</v>
      </c>
      <c r="S15" s="128">
        <f>R15/R29*100</f>
        <v>31.392930137220425</v>
      </c>
      <c r="T15" s="326">
        <f t="shared" si="3"/>
        <v>105.23782953063036</v>
      </c>
    </row>
    <row r="16" spans="1:20" ht="13.5" thickBot="1" x14ac:dyDescent="0.25">
      <c r="C16" s="1113"/>
      <c r="D16" s="1116"/>
      <c r="E16" s="327" t="s">
        <v>18</v>
      </c>
      <c r="F16" s="135">
        <v>21846</v>
      </c>
      <c r="G16" s="137">
        <f>F16/F29*100</f>
        <v>1.7346701542488296E-2</v>
      </c>
      <c r="H16" s="138">
        <v>100</v>
      </c>
      <c r="I16" s="136">
        <v>23708</v>
      </c>
      <c r="J16" s="137">
        <f>I16/I29*100</f>
        <v>1.4806248731588865E-2</v>
      </c>
      <c r="K16" s="138">
        <f t="shared" si="0"/>
        <v>108.52329945985535</v>
      </c>
      <c r="L16" s="136">
        <v>24020</v>
      </c>
      <c r="M16" s="137">
        <f>L16/L29*100</f>
        <v>1.6602058945603376E-2</v>
      </c>
      <c r="N16" s="138">
        <f>L16/F16*100</f>
        <v>109.95147853153895</v>
      </c>
      <c r="O16" s="136">
        <v>23281</v>
      </c>
      <c r="P16" s="137">
        <f>O16/O29*100</f>
        <v>1.6379400987836672E-2</v>
      </c>
      <c r="Q16" s="138">
        <f>O16/F16*100</f>
        <v>106.56870823033967</v>
      </c>
      <c r="R16" s="136">
        <v>22745</v>
      </c>
      <c r="S16" s="128">
        <f>R16/R29*100</f>
        <v>1.5332490155354898E-2</v>
      </c>
      <c r="T16" s="328">
        <f t="shared" si="3"/>
        <v>104.11516982513962</v>
      </c>
    </row>
    <row r="17" spans="3:20" ht="14" thickTop="1" thickBot="1" x14ac:dyDescent="0.25">
      <c r="C17" s="1113"/>
      <c r="D17" s="1117"/>
      <c r="E17" s="329" t="s">
        <v>19</v>
      </c>
      <c r="F17" s="139">
        <v>76772648</v>
      </c>
      <c r="G17" s="140">
        <f>F17/F29*100</f>
        <v>60.960917856015342</v>
      </c>
      <c r="H17" s="141">
        <v>100</v>
      </c>
      <c r="I17" s="139">
        <v>74254882</v>
      </c>
      <c r="J17" s="140">
        <f>I17/I29*100</f>
        <v>46.374061600589712</v>
      </c>
      <c r="K17" s="141">
        <f t="shared" si="0"/>
        <v>96.720490870654871</v>
      </c>
      <c r="L17" s="142">
        <v>78694825</v>
      </c>
      <c r="M17" s="140">
        <f>L17/L29*100</f>
        <v>54.39201179700008</v>
      </c>
      <c r="N17" s="141">
        <f>L17/F17*100</f>
        <v>102.50372632711588</v>
      </c>
      <c r="O17" s="142">
        <v>80795701</v>
      </c>
      <c r="P17" s="140">
        <f>O17/O29*100</f>
        <v>56.84400089224502</v>
      </c>
      <c r="Q17" s="141">
        <f>O17/F17*100</f>
        <v>105.24021654170377</v>
      </c>
      <c r="R17" s="142">
        <f>SUM(R6:R16)</f>
        <v>84580557</v>
      </c>
      <c r="S17" s="140">
        <f>R17/R29*100</f>
        <v>57.016071995468621</v>
      </c>
      <c r="T17" s="330">
        <f t="shared" si="3"/>
        <v>110.1701702408389</v>
      </c>
    </row>
    <row r="18" spans="3:20" ht="13.5" customHeight="1" x14ac:dyDescent="0.2">
      <c r="C18" s="1113"/>
      <c r="D18" s="1118" t="s">
        <v>41</v>
      </c>
      <c r="E18" s="331" t="s">
        <v>20</v>
      </c>
      <c r="F18" s="145">
        <v>2072144</v>
      </c>
      <c r="G18" s="128">
        <f>F18/F29*100</f>
        <v>1.6453750581826365</v>
      </c>
      <c r="H18" s="144">
        <v>100</v>
      </c>
      <c r="I18" s="145">
        <v>1492061</v>
      </c>
      <c r="J18" s="128">
        <f>I18/I29*100</f>
        <v>0.93183002736220744</v>
      </c>
      <c r="K18" s="144">
        <f t="shared" si="0"/>
        <v>72.00566176868017</v>
      </c>
      <c r="L18" s="145">
        <v>1596917</v>
      </c>
      <c r="M18" s="128">
        <f>L18/L29*100</f>
        <v>1.1037514639981725</v>
      </c>
      <c r="N18" s="144">
        <f>L18/F18*100</f>
        <v>77.065927850574084</v>
      </c>
      <c r="O18" s="145">
        <v>1582482</v>
      </c>
      <c r="P18" s="128">
        <f>O18/O29*100</f>
        <v>1.1133588434360102</v>
      </c>
      <c r="Q18" s="144">
        <f>O18/F18*100</f>
        <v>76.369306380251572</v>
      </c>
      <c r="R18" s="145">
        <v>1617770</v>
      </c>
      <c r="S18" s="128">
        <f>R18/R29*100</f>
        <v>1.0905448493571552</v>
      </c>
      <c r="T18" s="332">
        <f t="shared" si="3"/>
        <v>78.072276830181693</v>
      </c>
    </row>
    <row r="19" spans="3:20" x14ac:dyDescent="0.2">
      <c r="C19" s="1113"/>
      <c r="D19" s="1116"/>
      <c r="E19" s="325" t="s">
        <v>21</v>
      </c>
      <c r="F19" s="130">
        <v>2254555</v>
      </c>
      <c r="G19" s="128">
        <f>F19/F29*100</f>
        <v>1.790217554523698</v>
      </c>
      <c r="H19" s="129">
        <v>100</v>
      </c>
      <c r="I19" s="130">
        <v>2159935</v>
      </c>
      <c r="J19" s="128">
        <f>I19/I29*100</f>
        <v>1.3489343198103763</v>
      </c>
      <c r="K19" s="129">
        <f t="shared" si="0"/>
        <v>95.803162930156944</v>
      </c>
      <c r="L19" s="130">
        <v>2162719</v>
      </c>
      <c r="M19" s="128">
        <f>L19/L29*100</f>
        <v>1.4948204962854448</v>
      </c>
      <c r="N19" s="129">
        <f t="shared" si="1"/>
        <v>95.926646278312134</v>
      </c>
      <c r="O19" s="130">
        <v>2347707</v>
      </c>
      <c r="P19" s="128">
        <f>O19/O29*100</f>
        <v>1.6517346486384206</v>
      </c>
      <c r="Q19" s="129">
        <f t="shared" si="2"/>
        <v>104.13172444229571</v>
      </c>
      <c r="R19" s="130">
        <v>2365297</v>
      </c>
      <c r="S19" s="128">
        <f>R19/R29*100</f>
        <v>1.5944556151677498</v>
      </c>
      <c r="T19" s="326">
        <f t="shared" si="3"/>
        <v>104.91192275193997</v>
      </c>
    </row>
    <row r="20" spans="3:20" x14ac:dyDescent="0.2">
      <c r="C20" s="1113"/>
      <c r="D20" s="1116"/>
      <c r="E20" s="325" t="s">
        <v>22</v>
      </c>
      <c r="F20" s="132">
        <v>24045535</v>
      </c>
      <c r="G20" s="128">
        <f>F20/F29*100</f>
        <v>19.09323075503325</v>
      </c>
      <c r="H20" s="129">
        <v>100</v>
      </c>
      <c r="I20" s="132">
        <v>54907687</v>
      </c>
      <c r="J20" s="128">
        <f>I20/I29*100</f>
        <v>34.291246456817461</v>
      </c>
      <c r="K20" s="129">
        <f t="shared" si="0"/>
        <v>228.34878491994459</v>
      </c>
      <c r="L20" s="132">
        <v>34289452</v>
      </c>
      <c r="M20" s="128">
        <f>L20/L29*100</f>
        <v>23.700062586029873</v>
      </c>
      <c r="N20" s="129">
        <f t="shared" si="1"/>
        <v>142.6021587791663</v>
      </c>
      <c r="O20" s="132">
        <v>32231963</v>
      </c>
      <c r="P20" s="128">
        <f>O20/O29*100</f>
        <v>22.676871552000129</v>
      </c>
      <c r="Q20" s="129">
        <f t="shared" si="2"/>
        <v>134.04552238076633</v>
      </c>
      <c r="R20" s="132">
        <v>26967584</v>
      </c>
      <c r="S20" s="128">
        <f>R20/R29*100</f>
        <v>18.178949931576447</v>
      </c>
      <c r="T20" s="326">
        <f t="shared" si="3"/>
        <v>112.15214799753883</v>
      </c>
    </row>
    <row r="21" spans="3:20" x14ac:dyDescent="0.2">
      <c r="C21" s="1113"/>
      <c r="D21" s="1116"/>
      <c r="E21" s="325" t="s">
        <v>23</v>
      </c>
      <c r="F21" s="136">
        <v>9704748</v>
      </c>
      <c r="G21" s="128">
        <f>F21/F29*100</f>
        <v>7.7060041701483213</v>
      </c>
      <c r="H21" s="129">
        <v>100</v>
      </c>
      <c r="I21" s="136">
        <v>11824664</v>
      </c>
      <c r="J21" s="128">
        <f>I21/I29*100</f>
        <v>7.3848032879814633</v>
      </c>
      <c r="K21" s="129">
        <f t="shared" si="0"/>
        <v>121.84411176879605</v>
      </c>
      <c r="L21" s="136">
        <v>9900431</v>
      </c>
      <c r="M21" s="128">
        <f>L21/L29*100</f>
        <v>6.8429450061981258</v>
      </c>
      <c r="N21" s="129">
        <f t="shared" si="1"/>
        <v>102.01636353669359</v>
      </c>
      <c r="O21" s="136">
        <v>12163188</v>
      </c>
      <c r="P21" s="128">
        <f>O21/O29*100</f>
        <v>8.5574388360655966</v>
      </c>
      <c r="Q21" s="129">
        <f t="shared" si="2"/>
        <v>125.33234247813544</v>
      </c>
      <c r="R21" s="136">
        <v>14996355</v>
      </c>
      <c r="S21" s="128">
        <f>R21/R29*100</f>
        <v>10.109099380246525</v>
      </c>
      <c r="T21" s="326">
        <f t="shared" si="3"/>
        <v>154.52595987036449</v>
      </c>
    </row>
    <row r="22" spans="3:20" x14ac:dyDescent="0.2">
      <c r="C22" s="1113"/>
      <c r="D22" s="1116"/>
      <c r="E22" s="325" t="s">
        <v>24</v>
      </c>
      <c r="F22" s="132">
        <v>328729</v>
      </c>
      <c r="G22" s="128">
        <f>F22/F29*100</f>
        <v>0.26102553562943498</v>
      </c>
      <c r="H22" s="129">
        <v>100</v>
      </c>
      <c r="I22" s="132">
        <v>740633</v>
      </c>
      <c r="J22" s="128">
        <f>I22/I29*100</f>
        <v>0.46254413770975433</v>
      </c>
      <c r="K22" s="129">
        <f t="shared" si="0"/>
        <v>225.3019964773415</v>
      </c>
      <c r="L22" s="132">
        <v>1941929</v>
      </c>
      <c r="M22" s="128">
        <f>L22/L29*100</f>
        <v>1.3422156422221738</v>
      </c>
      <c r="N22" s="129">
        <f t="shared" si="1"/>
        <v>590.73857189356579</v>
      </c>
      <c r="O22" s="132">
        <v>310723</v>
      </c>
      <c r="P22" s="128">
        <f>O22/O29*100</f>
        <v>0.21860987986527958</v>
      </c>
      <c r="Q22" s="129">
        <f t="shared" si="2"/>
        <v>94.52253984284927</v>
      </c>
      <c r="R22" s="132">
        <v>2030434</v>
      </c>
      <c r="S22" s="128">
        <f>R22/R29*100</f>
        <v>1.3687232058077761</v>
      </c>
      <c r="T22" s="326">
        <f t="shared" si="3"/>
        <v>617.66196471865885</v>
      </c>
    </row>
    <row r="23" spans="3:20" x14ac:dyDescent="0.2">
      <c r="C23" s="1113"/>
      <c r="D23" s="1116"/>
      <c r="E23" s="325" t="s">
        <v>25</v>
      </c>
      <c r="F23" s="130">
        <v>507866</v>
      </c>
      <c r="G23" s="128">
        <f>F23/F29*100</f>
        <v>0.40326832946888963</v>
      </c>
      <c r="H23" s="129">
        <v>100</v>
      </c>
      <c r="I23" s="130">
        <v>822671</v>
      </c>
      <c r="J23" s="128">
        <f>I23/I29*100</f>
        <v>0.51377895437257226</v>
      </c>
      <c r="K23" s="129">
        <f t="shared" si="0"/>
        <v>161.98583878424623</v>
      </c>
      <c r="L23" s="130">
        <v>1088642</v>
      </c>
      <c r="M23" s="128">
        <f>L23/L29*100</f>
        <v>0.75244374082679222</v>
      </c>
      <c r="N23" s="129">
        <f t="shared" si="1"/>
        <v>214.3561490629418</v>
      </c>
      <c r="O23" s="130">
        <v>1178315</v>
      </c>
      <c r="P23" s="128">
        <f>O23/O29*100</f>
        <v>0.82900622288487469</v>
      </c>
      <c r="Q23" s="129">
        <f t="shared" si="2"/>
        <v>232.01297192566543</v>
      </c>
      <c r="R23" s="130">
        <v>1217994</v>
      </c>
      <c r="S23" s="128">
        <f>R23/R29*100</f>
        <v>0.82105434224143037</v>
      </c>
      <c r="T23" s="326">
        <f t="shared" si="3"/>
        <v>239.82585957713255</v>
      </c>
    </row>
    <row r="24" spans="3:20" x14ac:dyDescent="0.2">
      <c r="C24" s="1113"/>
      <c r="D24" s="1116"/>
      <c r="E24" s="325" t="s">
        <v>26</v>
      </c>
      <c r="F24" s="132">
        <v>3302578</v>
      </c>
      <c r="G24" s="128">
        <f>F24/F29*100</f>
        <v>2.622394712386154</v>
      </c>
      <c r="H24" s="129">
        <v>100</v>
      </c>
      <c r="I24" s="132">
        <v>4021319</v>
      </c>
      <c r="J24" s="128">
        <f>I24/I29*100</f>
        <v>2.5114159500195803</v>
      </c>
      <c r="K24" s="129">
        <f t="shared" si="0"/>
        <v>121.76302876116777</v>
      </c>
      <c r="L24" s="132">
        <v>5050903</v>
      </c>
      <c r="M24" s="128">
        <f>L24/L29*100</f>
        <v>3.4910653344931277</v>
      </c>
      <c r="N24" s="129">
        <f t="shared" si="1"/>
        <v>152.93818949923363</v>
      </c>
      <c r="O24" s="132">
        <v>4862091</v>
      </c>
      <c r="P24" s="128">
        <f>O24/O29*100</f>
        <v>3.4207352832074136</v>
      </c>
      <c r="Q24" s="129">
        <f t="shared" si="2"/>
        <v>147.22108001688377</v>
      </c>
      <c r="R24" s="132">
        <v>4050692</v>
      </c>
      <c r="S24" s="128">
        <f>R24/R29*100</f>
        <v>2.730586731693772</v>
      </c>
      <c r="T24" s="326">
        <f t="shared" si="3"/>
        <v>122.6524248632432</v>
      </c>
    </row>
    <row r="25" spans="3:20" x14ac:dyDescent="0.2">
      <c r="C25" s="1113"/>
      <c r="D25" s="1116"/>
      <c r="E25" s="1102" t="s">
        <v>245</v>
      </c>
      <c r="F25" s="130">
        <v>1629509</v>
      </c>
      <c r="G25" s="128">
        <f>F25/F29*100</f>
        <v>1.2939030616038893</v>
      </c>
      <c r="H25" s="129">
        <v>100</v>
      </c>
      <c r="I25" s="130">
        <v>2091740</v>
      </c>
      <c r="J25" s="128">
        <f>I25/I29*100</f>
        <v>1.30634480857996</v>
      </c>
      <c r="K25" s="129">
        <f>I25/F25*100</f>
        <v>128.36627474901948</v>
      </c>
      <c r="L25" s="130">
        <v>2098651</v>
      </c>
      <c r="M25" s="128">
        <f>L25/L29*100</f>
        <v>1.4505382018421926</v>
      </c>
      <c r="N25" s="129">
        <f t="shared" si="1"/>
        <v>128.79039023411346</v>
      </c>
      <c r="O25" s="130">
        <v>2131089</v>
      </c>
      <c r="P25" s="128">
        <f>O25/O29*100</f>
        <v>1.4993325575262173</v>
      </c>
      <c r="Q25" s="129">
        <f t="shared" si="2"/>
        <v>130.78105122463271</v>
      </c>
      <c r="R25" s="130">
        <v>2343656</v>
      </c>
      <c r="S25" s="128">
        <f>R25/R29*100-0.1</f>
        <v>1.4798673355699465</v>
      </c>
      <c r="T25" s="326">
        <f t="shared" si="3"/>
        <v>143.82590093089391</v>
      </c>
    </row>
    <row r="26" spans="3:20" x14ac:dyDescent="0.2">
      <c r="C26" s="1113"/>
      <c r="D26" s="1116"/>
      <c r="E26" s="325" t="s">
        <v>28</v>
      </c>
      <c r="F26" s="132">
        <v>2806375</v>
      </c>
      <c r="G26" s="128">
        <f>F26/F29*100</f>
        <v>2.2283873268012724</v>
      </c>
      <c r="H26" s="129">
        <v>100</v>
      </c>
      <c r="I26" s="132">
        <v>3988992</v>
      </c>
      <c r="J26" s="128">
        <f>I26/I29*100</f>
        <v>2.4912269166660255</v>
      </c>
      <c r="K26" s="129">
        <f t="shared" si="0"/>
        <v>142.14037682063162</v>
      </c>
      <c r="L26" s="132">
        <v>5774381</v>
      </c>
      <c r="M26" s="128">
        <f>L26/L29*100</f>
        <v>3.9911163087582082</v>
      </c>
      <c r="N26" s="129">
        <f t="shared" si="1"/>
        <v>205.75942274286226</v>
      </c>
      <c r="O26" s="132">
        <v>3327585</v>
      </c>
      <c r="P26" s="128">
        <f>O26/O29*100</f>
        <v>2.3411300646926891</v>
      </c>
      <c r="Q26" s="129">
        <f t="shared" si="2"/>
        <v>118.57235757872699</v>
      </c>
      <c r="R26" s="132">
        <v>6428674</v>
      </c>
      <c r="S26" s="128">
        <f>R26/R29*100</f>
        <v>4.3335933531319402</v>
      </c>
      <c r="T26" s="326">
        <f t="shared" si="3"/>
        <v>229.07394770834259</v>
      </c>
    </row>
    <row r="27" spans="3:20" ht="13.5" thickBot="1" x14ac:dyDescent="0.25">
      <c r="C27" s="1113"/>
      <c r="D27" s="1116"/>
      <c r="E27" s="327" t="s">
        <v>29</v>
      </c>
      <c r="F27" s="130">
        <v>2512800</v>
      </c>
      <c r="G27" s="137">
        <f>F27/F29*100</f>
        <v>1.9952756402071132</v>
      </c>
      <c r="H27" s="138">
        <v>100</v>
      </c>
      <c r="I27" s="130">
        <v>3817000</v>
      </c>
      <c r="J27" s="137">
        <f>I27/I29*100</f>
        <v>2.3838135400908849</v>
      </c>
      <c r="K27" s="138">
        <f t="shared" si="0"/>
        <v>151.90226042661573</v>
      </c>
      <c r="L27" s="130">
        <v>2082000</v>
      </c>
      <c r="M27" s="137">
        <f>L27/L29*100</f>
        <v>1.4390294223458044</v>
      </c>
      <c r="N27" s="138">
        <f>L27/F27*100</f>
        <v>82.855778414517673</v>
      </c>
      <c r="O27" s="130">
        <v>1205000</v>
      </c>
      <c r="P27" s="137">
        <f>O27/O29*100</f>
        <v>0.84778051588605252</v>
      </c>
      <c r="Q27" s="138">
        <f t="shared" si="2"/>
        <v>47.954473097739573</v>
      </c>
      <c r="R27" s="130">
        <v>1746100</v>
      </c>
      <c r="S27" s="137">
        <f>R27/R29*100</f>
        <v>1.177052585634873</v>
      </c>
      <c r="T27" s="328">
        <f t="shared" si="3"/>
        <v>69.488220312002539</v>
      </c>
    </row>
    <row r="28" spans="3:20" ht="14" thickTop="1" thickBot="1" x14ac:dyDescent="0.25">
      <c r="C28" s="1113"/>
      <c r="D28" s="1116"/>
      <c r="E28" s="333" t="s">
        <v>19</v>
      </c>
      <c r="F28" s="146">
        <v>49164839</v>
      </c>
      <c r="G28" s="147">
        <f>F28/F29*100</f>
        <v>39.039082143984658</v>
      </c>
      <c r="H28" s="148">
        <v>100</v>
      </c>
      <c r="I28" s="146">
        <v>85866702</v>
      </c>
      <c r="J28" s="147">
        <f>I28/I29*100</f>
        <v>53.625938399410288</v>
      </c>
      <c r="K28" s="148">
        <f t="shared" si="0"/>
        <v>174.65063192823635</v>
      </c>
      <c r="L28" s="149">
        <v>65986025</v>
      </c>
      <c r="M28" s="147">
        <f>L28/L29*100</f>
        <v>45.607988202999913</v>
      </c>
      <c r="N28" s="148">
        <f t="shared" si="1"/>
        <v>134.21385352243297</v>
      </c>
      <c r="O28" s="149">
        <v>61340144</v>
      </c>
      <c r="P28" s="147">
        <f>O28/O29*100</f>
        <v>43.15599910775498</v>
      </c>
      <c r="Q28" s="148">
        <f t="shared" si="2"/>
        <v>124.76425276201961</v>
      </c>
      <c r="R28" s="149">
        <f>SUM(R18:R27)</f>
        <v>63764556</v>
      </c>
      <c r="S28" s="147">
        <f>R28/R29*100</f>
        <v>42.983927330427612</v>
      </c>
      <c r="T28" s="334">
        <f t="shared" si="3"/>
        <v>129.69544352621597</v>
      </c>
    </row>
    <row r="29" spans="3:20" ht="14" thickTop="1" thickBot="1" x14ac:dyDescent="0.25">
      <c r="C29" s="1114"/>
      <c r="D29" s="1119" t="s">
        <v>30</v>
      </c>
      <c r="E29" s="1120"/>
      <c r="F29" s="139">
        <v>125937487</v>
      </c>
      <c r="G29" s="150">
        <v>100</v>
      </c>
      <c r="H29" s="141">
        <v>100</v>
      </c>
      <c r="I29" s="139">
        <v>160121584</v>
      </c>
      <c r="J29" s="151">
        <v>100</v>
      </c>
      <c r="K29" s="141">
        <f t="shared" si="0"/>
        <v>127.14370265304721</v>
      </c>
      <c r="L29" s="139">
        <v>144680850</v>
      </c>
      <c r="M29" s="151">
        <v>100</v>
      </c>
      <c r="N29" s="141">
        <f>L29/F29*100</f>
        <v>114.88306893085773</v>
      </c>
      <c r="O29" s="142">
        <v>142135845</v>
      </c>
      <c r="P29" s="151">
        <v>100</v>
      </c>
      <c r="Q29" s="141">
        <f>O29/F29*100</f>
        <v>112.86222107957417</v>
      </c>
      <c r="R29" s="142">
        <v>148345114</v>
      </c>
      <c r="S29" s="151">
        <v>100</v>
      </c>
      <c r="T29" s="330">
        <f>R29/F29*100</f>
        <v>117.79265851159948</v>
      </c>
    </row>
    <row r="30" spans="3:20" ht="13.5" thickBot="1" x14ac:dyDescent="0.25">
      <c r="C30" s="335"/>
      <c r="D30" s="336"/>
      <c r="E30" s="336"/>
      <c r="F30" s="337"/>
      <c r="G30" s="335"/>
      <c r="H30" s="335"/>
      <c r="I30" s="337"/>
      <c r="J30" s="335"/>
      <c r="K30" s="335"/>
      <c r="L30" s="337"/>
      <c r="M30" s="335"/>
      <c r="N30" s="335"/>
      <c r="O30" s="338"/>
      <c r="P30" s="338"/>
      <c r="Q30" s="338"/>
      <c r="R30" s="338"/>
      <c r="S30" s="1121" t="s">
        <v>345</v>
      </c>
      <c r="T30" s="1121"/>
    </row>
    <row r="31" spans="3:20" ht="13.5" customHeight="1" x14ac:dyDescent="0.2">
      <c r="C31" s="1122" t="s">
        <v>206</v>
      </c>
      <c r="D31" s="339" t="s">
        <v>31</v>
      </c>
      <c r="E31" s="340"/>
      <c r="F31" s="152">
        <v>638186</v>
      </c>
      <c r="G31" s="153">
        <f>F31/F42*100</f>
        <v>0.53576773893532237</v>
      </c>
      <c r="H31" s="154">
        <v>100</v>
      </c>
      <c r="I31" s="152">
        <v>640636</v>
      </c>
      <c r="J31" s="153">
        <f>I31/I42*100</f>
        <v>0.41580656088616885</v>
      </c>
      <c r="K31" s="154">
        <f>I31/F31*100</f>
        <v>100.38390061831504</v>
      </c>
      <c r="L31" s="152">
        <v>629979</v>
      </c>
      <c r="M31" s="153">
        <f>L31/L42*100</f>
        <v>0.4505682960610457</v>
      </c>
      <c r="N31" s="154">
        <f>L31/F31*100</f>
        <v>98.714011275709595</v>
      </c>
      <c r="O31" s="152">
        <v>638018</v>
      </c>
      <c r="P31" s="153">
        <f>O31/O42*100</f>
        <v>0.46849307037524918</v>
      </c>
      <c r="Q31" s="155">
        <f>O31/F31*100</f>
        <v>99.973675386172673</v>
      </c>
      <c r="R31" s="152">
        <v>636914</v>
      </c>
      <c r="S31" s="153">
        <f>R31/R42*100</f>
        <v>0.44709526855142739</v>
      </c>
      <c r="T31" s="341">
        <f>R31/F31*100</f>
        <v>99.800685066736023</v>
      </c>
    </row>
    <row r="32" spans="3:20" ht="13.5" customHeight="1" x14ac:dyDescent="0.2">
      <c r="C32" s="1123"/>
      <c r="D32" s="342" t="s">
        <v>32</v>
      </c>
      <c r="E32" s="343"/>
      <c r="F32" s="132">
        <v>13767711</v>
      </c>
      <c r="G32" s="156">
        <f>F32/F42*100</f>
        <v>11.558221886385734</v>
      </c>
      <c r="H32" s="129">
        <v>100</v>
      </c>
      <c r="I32" s="132">
        <v>15397120</v>
      </c>
      <c r="J32" s="156">
        <f>I32/I42*100</f>
        <v>9.9935431582859042</v>
      </c>
      <c r="K32" s="129">
        <f t="shared" ref="K32:K40" si="4">I32/F32*100</f>
        <v>111.83500292822823</v>
      </c>
      <c r="L32" s="132">
        <v>20943550</v>
      </c>
      <c r="M32" s="156">
        <f>L32/L42*100</f>
        <v>14.979070154670735</v>
      </c>
      <c r="N32" s="129">
        <f t="shared" ref="N32:N40" si="5">L32/F32*100</f>
        <v>152.12078463878274</v>
      </c>
      <c r="O32" s="132">
        <v>16739000</v>
      </c>
      <c r="P32" s="156">
        <f>O32/O42*100</f>
        <v>12.291354640482393</v>
      </c>
      <c r="Q32" s="129">
        <f t="shared" ref="Q32:Q40" si="6">O32/F32*100</f>
        <v>121.58157590611832</v>
      </c>
      <c r="R32" s="132">
        <v>18917132</v>
      </c>
      <c r="S32" s="156">
        <f>R32/R42*100</f>
        <v>13.279281365714684</v>
      </c>
      <c r="T32" s="326">
        <f t="shared" ref="T32:T39" si="7">R32/F32*100</f>
        <v>137.40215784599198</v>
      </c>
    </row>
    <row r="33" spans="3:20" x14ac:dyDescent="0.2">
      <c r="C33" s="1123"/>
      <c r="D33" s="344" t="s">
        <v>192</v>
      </c>
      <c r="E33" s="325"/>
      <c r="F33" s="130">
        <v>6825119</v>
      </c>
      <c r="G33" s="156">
        <f>F33/F42*100</f>
        <v>5.729800676596648</v>
      </c>
      <c r="H33" s="129">
        <v>100</v>
      </c>
      <c r="I33" s="130">
        <v>6893954</v>
      </c>
      <c r="J33" s="156">
        <f>I33/I42*100</f>
        <v>4.4745398379851382</v>
      </c>
      <c r="K33" s="129">
        <f t="shared" si="4"/>
        <v>101.00855384353005</v>
      </c>
      <c r="L33" s="130">
        <v>7756227</v>
      </c>
      <c r="M33" s="156">
        <f>L33/L42*100</f>
        <v>5.5473436150295115</v>
      </c>
      <c r="N33" s="129">
        <f t="shared" si="5"/>
        <v>113.64237019164061</v>
      </c>
      <c r="O33" s="130">
        <v>7204814</v>
      </c>
      <c r="P33" s="156">
        <f>O33/O42*100</f>
        <v>5.2904548654467112</v>
      </c>
      <c r="Q33" s="129">
        <f>O33/F33*100</f>
        <v>105.56319970391725</v>
      </c>
      <c r="R33" s="130">
        <v>6645361</v>
      </c>
      <c r="S33" s="156">
        <f>R33/R42*100</f>
        <v>4.6648518652693811</v>
      </c>
      <c r="T33" s="326">
        <f t="shared" si="7"/>
        <v>97.366229072342918</v>
      </c>
    </row>
    <row r="34" spans="3:20" x14ac:dyDescent="0.2">
      <c r="C34" s="1123"/>
      <c r="D34" s="345" t="s">
        <v>193</v>
      </c>
      <c r="E34" s="331"/>
      <c r="F34" s="132">
        <v>3935147</v>
      </c>
      <c r="G34" s="156">
        <f>F34/F42*100</f>
        <v>3.3036212179021742</v>
      </c>
      <c r="H34" s="129">
        <v>100</v>
      </c>
      <c r="I34" s="132">
        <v>3943134</v>
      </c>
      <c r="J34" s="156">
        <f>I34/I42*100</f>
        <v>2.5593019868588756</v>
      </c>
      <c r="K34" s="129">
        <f t="shared" si="4"/>
        <v>100.20296573418986</v>
      </c>
      <c r="L34" s="132">
        <v>4104800</v>
      </c>
      <c r="M34" s="156">
        <f>L34/L42*100</f>
        <v>2.9358006245785662</v>
      </c>
      <c r="N34" s="129">
        <f t="shared" si="5"/>
        <v>104.31122395173547</v>
      </c>
      <c r="O34" s="132">
        <v>4435450</v>
      </c>
      <c r="P34" s="156">
        <v>3.2</v>
      </c>
      <c r="Q34" s="129">
        <f t="shared" si="6"/>
        <v>112.71370548546219</v>
      </c>
      <c r="R34" s="132">
        <v>4315439</v>
      </c>
      <c r="S34" s="156">
        <f>R34/R42*100</f>
        <v>3.0293137827435155</v>
      </c>
      <c r="T34" s="326">
        <f t="shared" si="7"/>
        <v>109.6639845982882</v>
      </c>
    </row>
    <row r="35" spans="3:20" ht="14.25" customHeight="1" x14ac:dyDescent="0.2">
      <c r="C35" s="1123"/>
      <c r="D35" s="346" t="s">
        <v>33</v>
      </c>
      <c r="E35" s="347"/>
      <c r="F35" s="130">
        <v>64878272</v>
      </c>
      <c r="G35" s="156">
        <f>F35/F42*100</f>
        <v>54.466386124845791</v>
      </c>
      <c r="H35" s="129">
        <v>100</v>
      </c>
      <c r="I35" s="130">
        <v>93391768</v>
      </c>
      <c r="J35" s="156">
        <f>I35/I42*100</f>
        <v>60.61618433425371</v>
      </c>
      <c r="K35" s="129">
        <f t="shared" si="4"/>
        <v>143.94922232207418</v>
      </c>
      <c r="L35" s="130">
        <v>70989648</v>
      </c>
      <c r="M35" s="156">
        <f>L35/L42*100</f>
        <v>50.772620575183339</v>
      </c>
      <c r="N35" s="129">
        <f t="shared" si="5"/>
        <v>109.41975766555558</v>
      </c>
      <c r="O35" s="130">
        <v>69709409</v>
      </c>
      <c r="P35" s="156">
        <f>O35/O42*100</f>
        <v>51.187231483208976</v>
      </c>
      <c r="Q35" s="129">
        <f>O35/F35*100</f>
        <v>107.4464637405879</v>
      </c>
      <c r="R35" s="130">
        <v>72460190</v>
      </c>
      <c r="S35" s="156">
        <f>R35/R42*100</f>
        <v>50.864964669229217</v>
      </c>
      <c r="T35" s="326">
        <f t="shared" si="7"/>
        <v>111.68637475424745</v>
      </c>
    </row>
    <row r="36" spans="3:20" x14ac:dyDescent="0.2">
      <c r="C36" s="1123"/>
      <c r="D36" s="348" t="s">
        <v>34</v>
      </c>
      <c r="E36" s="349"/>
      <c r="F36" s="132">
        <v>3709625</v>
      </c>
      <c r="G36" s="156">
        <f>F36/F42*100</f>
        <v>3.1142917559268697</v>
      </c>
      <c r="H36" s="129">
        <v>100</v>
      </c>
      <c r="I36" s="132">
        <v>6243032</v>
      </c>
      <c r="J36" s="156">
        <f>I36/I42*100</f>
        <v>4.0520571204588887</v>
      </c>
      <c r="K36" s="129">
        <f t="shared" si="4"/>
        <v>168.29280587660477</v>
      </c>
      <c r="L36" s="132">
        <v>9356433</v>
      </c>
      <c r="M36" s="156">
        <f>L36/L42*100</f>
        <v>6.6918295276816187</v>
      </c>
      <c r="N36" s="129">
        <f>L36/F36*100</f>
        <v>252.22045354988714</v>
      </c>
      <c r="O36" s="132">
        <v>8345530</v>
      </c>
      <c r="P36" s="156">
        <f>O36/O42*100</f>
        <v>6.1280762825010466</v>
      </c>
      <c r="Q36" s="129">
        <f t="shared" si="6"/>
        <v>224.96963978838832</v>
      </c>
      <c r="R36" s="132">
        <v>7968579</v>
      </c>
      <c r="S36" s="156">
        <f>R36/R42*100</f>
        <v>5.5937127586742719</v>
      </c>
      <c r="T36" s="326">
        <f t="shared" si="7"/>
        <v>214.80820837685746</v>
      </c>
    </row>
    <row r="37" spans="3:20" x14ac:dyDescent="0.2">
      <c r="C37" s="1123"/>
      <c r="D37" s="348" t="s">
        <v>279</v>
      </c>
      <c r="E37" s="349"/>
      <c r="F37" s="130">
        <v>1739053</v>
      </c>
      <c r="G37" s="156">
        <f>F37/F42*100</f>
        <v>1.4599638564598552</v>
      </c>
      <c r="H37" s="129">
        <v>100</v>
      </c>
      <c r="I37" s="130">
        <v>2551029</v>
      </c>
      <c r="J37" s="156">
        <f>I37/I42*100</f>
        <v>1.6557524010684419</v>
      </c>
      <c r="K37" s="129">
        <f t="shared" si="4"/>
        <v>146.69069890336868</v>
      </c>
      <c r="L37" s="130">
        <v>2595853</v>
      </c>
      <c r="M37" s="156">
        <f>L37/L42*100</f>
        <v>1.8565842084179849</v>
      </c>
      <c r="N37" s="129">
        <f t="shared" si="5"/>
        <v>149.26819366632301</v>
      </c>
      <c r="O37" s="130">
        <v>3280893</v>
      </c>
      <c r="P37" s="156">
        <f>O37/O42*100</f>
        <v>2.4091414899621362</v>
      </c>
      <c r="Q37" s="129">
        <f t="shared" si="6"/>
        <v>188.65974757526078</v>
      </c>
      <c r="R37" s="130">
        <v>2972664</v>
      </c>
      <c r="S37" s="156">
        <f>R37/R42*100</f>
        <v>2.0867244390815096</v>
      </c>
      <c r="T37" s="326">
        <f t="shared" si="7"/>
        <v>170.93579091609055</v>
      </c>
    </row>
    <row r="38" spans="3:20" x14ac:dyDescent="0.2">
      <c r="C38" s="1123"/>
      <c r="D38" s="348" t="s">
        <v>35</v>
      </c>
      <c r="E38" s="349"/>
      <c r="F38" s="132">
        <v>10840594</v>
      </c>
      <c r="G38" s="157">
        <f>F38/F42*100</f>
        <v>9.1008585836978906</v>
      </c>
      <c r="H38" s="129">
        <v>100</v>
      </c>
      <c r="I38" s="132">
        <v>12338618</v>
      </c>
      <c r="J38" s="157">
        <f>I38/I42*100</f>
        <v>8.008414008373208</v>
      </c>
      <c r="K38" s="129">
        <f t="shared" si="4"/>
        <v>113.81865237273898</v>
      </c>
      <c r="L38" s="132">
        <v>9257740</v>
      </c>
      <c r="M38" s="157">
        <f>L38/L42*100</f>
        <v>6.6212431480671352</v>
      </c>
      <c r="N38" s="129">
        <f t="shared" si="5"/>
        <v>85.398825931494159</v>
      </c>
      <c r="O38" s="132">
        <v>9793472</v>
      </c>
      <c r="P38" s="157">
        <f>O38/O42*100</f>
        <v>7.1912920433499243</v>
      </c>
      <c r="Q38" s="129">
        <f t="shared" si="6"/>
        <v>90.340732251387706</v>
      </c>
      <c r="R38" s="132">
        <v>13026150</v>
      </c>
      <c r="S38" s="157">
        <f>R38/R42*100</f>
        <v>9.1439818129938679</v>
      </c>
      <c r="T38" s="326">
        <f t="shared" si="7"/>
        <v>120.16085096443977</v>
      </c>
    </row>
    <row r="39" spans="3:20" ht="13.5" customHeight="1" x14ac:dyDescent="0.2">
      <c r="C39" s="1123"/>
      <c r="D39" s="348" t="s">
        <v>36</v>
      </c>
      <c r="E39" s="349"/>
      <c r="F39" s="145">
        <v>8976041</v>
      </c>
      <c r="G39" s="156">
        <f>F39/F42*100</f>
        <v>7.5355353943219532</v>
      </c>
      <c r="H39" s="129">
        <v>100</v>
      </c>
      <c r="I39" s="145">
        <v>8955834</v>
      </c>
      <c r="J39" s="156">
        <f>I39/I42*100</f>
        <v>5.8128087328957809</v>
      </c>
      <c r="K39" s="129">
        <f t="shared" si="4"/>
        <v>99.774878479276111</v>
      </c>
      <c r="L39" s="145">
        <v>9367758</v>
      </c>
      <c r="M39" s="156">
        <f>L39/L42*100</f>
        <v>6.6999292991865271</v>
      </c>
      <c r="N39" s="129">
        <f t="shared" si="5"/>
        <v>104.3640286402435</v>
      </c>
      <c r="O39" s="145">
        <v>10578015</v>
      </c>
      <c r="P39" s="156">
        <f>O39/O42*100</f>
        <v>7.7673776066277771</v>
      </c>
      <c r="Q39" s="129">
        <f t="shared" si="6"/>
        <v>117.84722240016505</v>
      </c>
      <c r="R39" s="145">
        <v>10147787</v>
      </c>
      <c r="S39" s="156">
        <f>R39/R42*100</f>
        <v>7.1234539576264373</v>
      </c>
      <c r="T39" s="326">
        <f t="shared" si="7"/>
        <v>113.05415160202588</v>
      </c>
    </row>
    <row r="40" spans="3:20" x14ac:dyDescent="0.2">
      <c r="C40" s="1123"/>
      <c r="D40" s="348" t="s">
        <v>37</v>
      </c>
      <c r="E40" s="349"/>
      <c r="F40" s="130">
        <v>3806420</v>
      </c>
      <c r="G40" s="156">
        <f>F40/F42*100</f>
        <v>3.1955527649277635</v>
      </c>
      <c r="H40" s="129">
        <v>100</v>
      </c>
      <c r="I40" s="130">
        <v>3715556</v>
      </c>
      <c r="J40" s="156">
        <f>I40/I42*100</f>
        <v>2.4115918589338876</v>
      </c>
      <c r="K40" s="129">
        <f t="shared" si="4"/>
        <v>97.612875089979553</v>
      </c>
      <c r="L40" s="130">
        <v>4816771</v>
      </c>
      <c r="M40" s="156">
        <f>L40/L42*100</f>
        <v>3.4450105511235445</v>
      </c>
      <c r="N40" s="129">
        <f t="shared" si="5"/>
        <v>126.54333993621303</v>
      </c>
      <c r="O40" s="130">
        <v>5460551</v>
      </c>
      <c r="P40" s="156">
        <f>O40/O42*100</f>
        <v>4.009652241677566</v>
      </c>
      <c r="Q40" s="129">
        <f t="shared" si="6"/>
        <v>143.45634480693147</v>
      </c>
      <c r="R40" s="130">
        <v>5365777</v>
      </c>
      <c r="S40" s="156">
        <f>R40/R42*100</f>
        <v>3.7666207820868638</v>
      </c>
      <c r="T40" s="326">
        <f>R40/F40*100</f>
        <v>140.96649870481974</v>
      </c>
    </row>
    <row r="41" spans="3:20" ht="13.5" thickBot="1" x14ac:dyDescent="0.25">
      <c r="C41" s="1123"/>
      <c r="D41" s="342" t="s">
        <v>38</v>
      </c>
      <c r="E41" s="343"/>
      <c r="F41" s="158" t="s">
        <v>346</v>
      </c>
      <c r="G41" s="159" t="s">
        <v>220</v>
      </c>
      <c r="H41" s="138">
        <v>100</v>
      </c>
      <c r="I41" s="160" t="s">
        <v>362</v>
      </c>
      <c r="J41" s="159" t="s">
        <v>223</v>
      </c>
      <c r="K41" s="138">
        <f>I41/F41*100</f>
        <v>410.59716454246029</v>
      </c>
      <c r="L41" s="160" t="s">
        <v>363</v>
      </c>
      <c r="M41" s="159" t="s">
        <v>220</v>
      </c>
      <c r="N41" s="138">
        <f>L41/F41*100</f>
        <v>458.87870542746674</v>
      </c>
      <c r="O41" s="160" t="s">
        <v>379</v>
      </c>
      <c r="P41" s="159" t="s">
        <v>220</v>
      </c>
      <c r="Q41" s="138">
        <f>O41/F41*100</f>
        <v>332.87090075898612</v>
      </c>
      <c r="R41" s="897" t="s">
        <v>391</v>
      </c>
      <c r="S41" s="159" t="s">
        <v>220</v>
      </c>
      <c r="T41" s="328">
        <f>R41/F41*100</f>
        <v>135.60611485035085</v>
      </c>
    </row>
    <row r="42" spans="3:20" ht="14" thickTop="1" thickBot="1" x14ac:dyDescent="0.25">
      <c r="C42" s="1124"/>
      <c r="D42" s="1125" t="s">
        <v>207</v>
      </c>
      <c r="E42" s="1126"/>
      <c r="F42" s="139">
        <v>119116168</v>
      </c>
      <c r="G42" s="161">
        <v>100</v>
      </c>
      <c r="H42" s="141">
        <v>100</v>
      </c>
      <c r="I42" s="142">
        <v>154070681</v>
      </c>
      <c r="J42" s="161">
        <v>100</v>
      </c>
      <c r="K42" s="141">
        <f>I42/F42*100</f>
        <v>129.34489380148628</v>
      </c>
      <c r="L42" s="142">
        <v>139818759</v>
      </c>
      <c r="M42" s="161">
        <v>100</v>
      </c>
      <c r="N42" s="141">
        <f>L42/F42*100</f>
        <v>117.3801687441792</v>
      </c>
      <c r="O42" s="142">
        <v>136185152</v>
      </c>
      <c r="P42" s="161">
        <v>100</v>
      </c>
      <c r="Q42" s="141">
        <f>O42/F42*100</f>
        <v>114.32969536091859</v>
      </c>
      <c r="R42" s="142">
        <v>142455992</v>
      </c>
      <c r="S42" s="161">
        <v>100</v>
      </c>
      <c r="T42" s="330">
        <f>R42/F42*100</f>
        <v>119.59416961767944</v>
      </c>
    </row>
    <row r="43" spans="3:20" x14ac:dyDescent="0.2">
      <c r="C43" s="350"/>
      <c r="D43" s="336"/>
      <c r="E43" s="336"/>
      <c r="F43" s="336"/>
      <c r="G43" s="320"/>
      <c r="H43" s="320"/>
      <c r="I43" s="320"/>
      <c r="J43" s="320"/>
      <c r="K43" s="336"/>
      <c r="L43" s="320"/>
      <c r="M43" s="320"/>
      <c r="N43" s="320"/>
      <c r="O43" s="320" t="s">
        <v>290</v>
      </c>
      <c r="P43" s="320"/>
      <c r="Q43" s="320"/>
      <c r="R43"/>
    </row>
    <row r="44" spans="3:20" x14ac:dyDescent="0.2">
      <c r="C44" s="320"/>
      <c r="D44" s="4" t="s">
        <v>361</v>
      </c>
      <c r="E44" s="320"/>
      <c r="F44" s="320"/>
      <c r="G44" s="320"/>
      <c r="H44" s="320"/>
      <c r="I44" s="320"/>
      <c r="J44" s="320"/>
      <c r="K44" s="320"/>
      <c r="L44" s="320"/>
      <c r="M44" s="351"/>
      <c r="N44" s="320"/>
      <c r="O44" s="320"/>
      <c r="P44" s="351"/>
      <c r="Q44" s="320"/>
      <c r="R44"/>
    </row>
  </sheetData>
  <mergeCells count="15">
    <mergeCell ref="O3:Q3"/>
    <mergeCell ref="R3:T3"/>
    <mergeCell ref="C4:E5"/>
    <mergeCell ref="F4:H4"/>
    <mergeCell ref="I4:K4"/>
    <mergeCell ref="L4:N4"/>
    <mergeCell ref="O4:Q4"/>
    <mergeCell ref="R4:T4"/>
    <mergeCell ref="C6:C29"/>
    <mergeCell ref="D6:D17"/>
    <mergeCell ref="D18:D28"/>
    <mergeCell ref="D29:E29"/>
    <mergeCell ref="S30:T30"/>
    <mergeCell ref="C31:C42"/>
    <mergeCell ref="D42:E42"/>
  </mergeCells>
  <phoneticPr fontId="2"/>
  <printOptions horizontalCentered="1" verticalCentered="1"/>
  <pageMargins left="0.75" right="0.75" top="1" bottom="1" header="0.51200000000000001" footer="0.51200000000000001"/>
  <pageSetup paperSize="9" scale="82" orientation="landscape" blackAndWhite="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X55"/>
  <sheetViews>
    <sheetView showGridLines="0" zoomScale="55" zoomScaleNormal="55" workbookViewId="0">
      <selection activeCell="D10" sqref="D10"/>
    </sheetView>
  </sheetViews>
  <sheetFormatPr defaultColWidth="9" defaultRowHeight="13" x14ac:dyDescent="0.2"/>
  <cols>
    <col min="1" max="1" width="9" style="10" customWidth="1"/>
    <col min="2" max="2" width="2.54296875" style="10" customWidth="1"/>
    <col min="3" max="3" width="6.36328125" style="9" customWidth="1"/>
    <col min="4" max="4" width="16.453125" style="9" customWidth="1"/>
    <col min="5" max="5" width="12" style="9" customWidth="1"/>
    <col min="6" max="6" width="7.08984375" style="35" customWidth="1"/>
    <col min="7" max="7" width="7.08984375" style="36" customWidth="1"/>
    <col min="8" max="8" width="7.08984375" style="37" customWidth="1"/>
    <col min="9" max="9" width="11.90625" style="9" customWidth="1"/>
    <col min="10" max="10" width="7.08984375" style="38" customWidth="1"/>
    <col min="11" max="11" width="7.08984375" style="37" customWidth="1"/>
    <col min="12" max="12" width="7.08984375" style="9" customWidth="1"/>
    <col min="13" max="13" width="12.08984375" style="9" customWidth="1"/>
    <col min="14" max="16" width="7.08984375" style="9" customWidth="1"/>
    <col min="17" max="17" width="11.6328125" style="9" customWidth="1"/>
    <col min="18" max="18" width="7.08984375" style="9" customWidth="1"/>
    <col min="19" max="19" width="7.90625" style="9" customWidth="1"/>
    <col min="20" max="20" width="7.08984375" style="9" customWidth="1"/>
    <col min="21" max="21" width="12" style="9" customWidth="1"/>
    <col min="22" max="24" width="7.08984375" style="9" customWidth="1"/>
    <col min="25" max="16384" width="9" style="9"/>
  </cols>
  <sheetData>
    <row r="1" spans="1:24" s="10" customFormat="1" ht="16.5" x14ac:dyDescent="0.25">
      <c r="A1" s="10" t="s">
        <v>258</v>
      </c>
      <c r="C1" s="20" t="s">
        <v>261</v>
      </c>
    </row>
    <row r="2" spans="1:24" ht="16.5" x14ac:dyDescent="0.2">
      <c r="A2" s="10" t="s">
        <v>259</v>
      </c>
      <c r="C2" s="1160" t="s">
        <v>185</v>
      </c>
      <c r="D2" s="1160"/>
      <c r="E2" s="1160"/>
      <c r="F2" s="1160"/>
      <c r="G2" s="21"/>
      <c r="H2" s="11"/>
      <c r="I2" s="11"/>
      <c r="J2" s="11"/>
      <c r="K2" s="11"/>
      <c r="L2" s="11"/>
      <c r="M2" s="11"/>
      <c r="N2" s="11"/>
      <c r="O2" s="11"/>
      <c r="P2" s="11"/>
      <c r="Q2" s="11"/>
      <c r="R2" s="11"/>
      <c r="S2" s="11"/>
      <c r="T2" s="11"/>
    </row>
    <row r="3" spans="1:24" ht="13.5" thickBot="1" x14ac:dyDescent="0.25">
      <c r="C3" s="11"/>
      <c r="D3" s="11"/>
      <c r="E3" s="11"/>
      <c r="F3" s="22"/>
      <c r="G3" s="21"/>
      <c r="H3" s="23"/>
      <c r="I3" s="24"/>
      <c r="J3" s="11"/>
      <c r="K3" s="11"/>
      <c r="L3" s="25"/>
      <c r="M3" s="24"/>
      <c r="N3" s="11"/>
      <c r="O3" s="11"/>
      <c r="P3" s="25"/>
      <c r="Q3" s="11"/>
      <c r="R3" s="1161"/>
      <c r="S3" s="1161"/>
      <c r="T3" s="1161"/>
    </row>
    <row r="4" spans="1:24" x14ac:dyDescent="0.2">
      <c r="C4" s="1162" t="s">
        <v>43</v>
      </c>
      <c r="D4" s="1163"/>
      <c r="E4" s="1168" t="s">
        <v>392</v>
      </c>
      <c r="F4" s="1158"/>
      <c r="G4" s="1158"/>
      <c r="H4" s="1159"/>
      <c r="I4" s="1169" t="s">
        <v>316</v>
      </c>
      <c r="J4" s="1158"/>
      <c r="K4" s="1158"/>
      <c r="L4" s="1159"/>
      <c r="M4" s="1142" t="s">
        <v>328</v>
      </c>
      <c r="N4" s="1139"/>
      <c r="O4" s="1139"/>
      <c r="P4" s="1140"/>
      <c r="Q4" s="1142" t="s">
        <v>393</v>
      </c>
      <c r="R4" s="1139"/>
      <c r="S4" s="1139"/>
      <c r="T4" s="1140"/>
      <c r="U4" s="1139" t="s">
        <v>364</v>
      </c>
      <c r="V4" s="1139"/>
      <c r="W4" s="1139"/>
      <c r="X4" s="1143"/>
    </row>
    <row r="5" spans="1:24" x14ac:dyDescent="0.2">
      <c r="C5" s="1164"/>
      <c r="D5" s="1165"/>
      <c r="E5" s="12"/>
      <c r="F5" s="26"/>
      <c r="G5" s="16" t="s">
        <v>60</v>
      </c>
      <c r="H5" s="15"/>
      <c r="I5" s="12"/>
      <c r="J5" s="12"/>
      <c r="K5" s="7" t="s">
        <v>60</v>
      </c>
      <c r="L5" s="12"/>
      <c r="M5" s="12"/>
      <c r="N5" s="12"/>
      <c r="O5" s="7" t="s">
        <v>60</v>
      </c>
      <c r="P5" s="12"/>
      <c r="Q5" s="12"/>
      <c r="R5" s="7"/>
      <c r="S5" s="7" t="s">
        <v>60</v>
      </c>
      <c r="T5" s="12"/>
      <c r="U5" s="204"/>
      <c r="V5" s="206"/>
      <c r="W5" s="206" t="s">
        <v>60</v>
      </c>
      <c r="X5" s="207"/>
    </row>
    <row r="6" spans="1:24" ht="13.5" thickBot="1" x14ac:dyDescent="0.25">
      <c r="C6" s="1166"/>
      <c r="D6" s="1167"/>
      <c r="E6" s="8" t="s">
        <v>1</v>
      </c>
      <c r="F6" s="27" t="s">
        <v>10</v>
      </c>
      <c r="G6" s="17" t="s">
        <v>266</v>
      </c>
      <c r="H6" s="28" t="s">
        <v>2</v>
      </c>
      <c r="I6" s="13" t="s">
        <v>188</v>
      </c>
      <c r="J6" s="13" t="s">
        <v>189</v>
      </c>
      <c r="K6" s="14" t="s">
        <v>203</v>
      </c>
      <c r="L6" s="8" t="s">
        <v>74</v>
      </c>
      <c r="M6" s="13" t="s">
        <v>188</v>
      </c>
      <c r="N6" s="13" t="s">
        <v>189</v>
      </c>
      <c r="O6" s="14" t="s">
        <v>203</v>
      </c>
      <c r="P6" s="8" t="s">
        <v>74</v>
      </c>
      <c r="Q6" s="13" t="s">
        <v>188</v>
      </c>
      <c r="R6" s="13" t="s">
        <v>189</v>
      </c>
      <c r="S6" s="14" t="s">
        <v>189</v>
      </c>
      <c r="T6" s="8" t="s">
        <v>74</v>
      </c>
      <c r="U6" s="213" t="s">
        <v>188</v>
      </c>
      <c r="V6" s="212" t="s">
        <v>189</v>
      </c>
      <c r="W6" s="1086" t="s">
        <v>189</v>
      </c>
      <c r="X6" s="214" t="s">
        <v>74</v>
      </c>
    </row>
    <row r="7" spans="1:24" ht="13.5" thickTop="1" x14ac:dyDescent="0.2">
      <c r="C7" s="29" t="s">
        <v>11</v>
      </c>
      <c r="D7" s="30"/>
      <c r="E7" s="125">
        <v>25606837</v>
      </c>
      <c r="F7" s="162">
        <f>E7/E29*100</f>
        <v>20.368391920295011</v>
      </c>
      <c r="G7" s="163">
        <v>28</v>
      </c>
      <c r="H7" s="164">
        <v>100</v>
      </c>
      <c r="I7" s="125">
        <v>26488205</v>
      </c>
      <c r="J7" s="165">
        <f>I7/I29*100</f>
        <v>16.583550257197054</v>
      </c>
      <c r="K7" s="163">
        <v>27.6</v>
      </c>
      <c r="L7" s="164">
        <f>I7/E7*100</f>
        <v>103.4419245141444</v>
      </c>
      <c r="M7" s="125">
        <v>26849290</v>
      </c>
      <c r="N7" s="165">
        <f>M7/M29*100</f>
        <v>18.604149012323266</v>
      </c>
      <c r="O7" s="163">
        <v>24.4</v>
      </c>
      <c r="P7" s="164">
        <f>M7/E7*100</f>
        <v>104.85203619642675</v>
      </c>
      <c r="Q7" s="125">
        <v>27946562</v>
      </c>
      <c r="R7" s="165">
        <f>Q7/Q29*100</f>
        <v>19.708934525085162</v>
      </c>
      <c r="S7" s="163">
        <v>25.4</v>
      </c>
      <c r="T7" s="166">
        <f>Q7/E7*100</f>
        <v>109.13711053028533</v>
      </c>
      <c r="U7" s="125">
        <v>29015831</v>
      </c>
      <c r="V7" s="165">
        <f>U7/U29*100</f>
        <v>19.635070453947527</v>
      </c>
      <c r="W7" s="163">
        <v>25.3</v>
      </c>
      <c r="X7" s="167">
        <f>U7/E7*100</f>
        <v>113.31282735153896</v>
      </c>
    </row>
    <row r="8" spans="1:24" x14ac:dyDescent="0.2">
      <c r="C8" s="31" t="s">
        <v>12</v>
      </c>
      <c r="D8" s="32"/>
      <c r="E8" s="130">
        <v>365366</v>
      </c>
      <c r="F8" s="168">
        <f>E8/E29*100</f>
        <v>0.29062230069065176</v>
      </c>
      <c r="G8" s="169">
        <v>0.4</v>
      </c>
      <c r="H8" s="170">
        <v>100</v>
      </c>
      <c r="I8" s="130">
        <v>371558</v>
      </c>
      <c r="J8" s="168">
        <f>I8/I29*100</f>
        <v>0.2326224357771175</v>
      </c>
      <c r="K8" s="169">
        <v>0.4</v>
      </c>
      <c r="L8" s="171">
        <f t="shared" ref="L8:L28" si="0">I8/E8*100</f>
        <v>101.69473897406985</v>
      </c>
      <c r="M8" s="130">
        <v>377937</v>
      </c>
      <c r="N8" s="168">
        <f>M8/M29*100</f>
        <v>0.26187643193806676</v>
      </c>
      <c r="O8" s="169">
        <v>0.3</v>
      </c>
      <c r="P8" s="171">
        <f t="shared" ref="P8:P29" si="1">M8/E8*100</f>
        <v>103.44065950307365</v>
      </c>
      <c r="Q8" s="130">
        <v>399386</v>
      </c>
      <c r="R8" s="168">
        <f>Q8/Q29*100</f>
        <v>0.28166156982872032</v>
      </c>
      <c r="S8" s="169">
        <v>0.3</v>
      </c>
      <c r="T8" s="170">
        <f>Q8/E8*100</f>
        <v>109.31121122381393</v>
      </c>
      <c r="U8" s="130">
        <v>402381</v>
      </c>
      <c r="V8" s="168">
        <f>U8/U29*100</f>
        <v>0.27229202170118305</v>
      </c>
      <c r="W8" s="169">
        <v>0.3</v>
      </c>
      <c r="X8" s="172">
        <f t="shared" ref="X8:X29" si="2">U8/E8*100</f>
        <v>110.13093719722143</v>
      </c>
    </row>
    <row r="9" spans="1:24" s="177" customFormat="1" x14ac:dyDescent="0.2">
      <c r="A9" s="42"/>
      <c r="B9" s="42"/>
      <c r="C9" s="173" t="s">
        <v>13</v>
      </c>
      <c r="D9" s="174"/>
      <c r="E9" s="132">
        <v>71418</v>
      </c>
      <c r="F9" s="168">
        <f>E9/E29*100</f>
        <v>5.6807867920728707E-2</v>
      </c>
      <c r="G9" s="175">
        <v>0.1</v>
      </c>
      <c r="H9" s="170">
        <v>100</v>
      </c>
      <c r="I9" s="132">
        <v>69260</v>
      </c>
      <c r="J9" s="168">
        <f>I9/I29*100</f>
        <v>4.3361816733654392E-2</v>
      </c>
      <c r="K9" s="175">
        <v>0.1</v>
      </c>
      <c r="L9" s="171">
        <f t="shared" si="0"/>
        <v>96.978352796213841</v>
      </c>
      <c r="M9" s="132">
        <v>65896</v>
      </c>
      <c r="N9" s="168">
        <f>M9/M29*100</f>
        <v>4.5660015714235044E-2</v>
      </c>
      <c r="O9" s="175">
        <v>0.1</v>
      </c>
      <c r="P9" s="171">
        <f t="shared" si="1"/>
        <v>92.268055672239484</v>
      </c>
      <c r="Q9" s="132">
        <v>88554</v>
      </c>
      <c r="R9" s="176">
        <f>Q9/Q29*100</f>
        <v>6.2451509703926787E-2</v>
      </c>
      <c r="S9" s="175">
        <v>0.1</v>
      </c>
      <c r="T9" s="170">
        <f t="shared" ref="T9:T29" si="3">Q9/E9*100</f>
        <v>123.9939511047635</v>
      </c>
      <c r="U9" s="132">
        <v>105054</v>
      </c>
      <c r="V9" s="176">
        <f>U9/U29*100</f>
        <v>7.1090250403960636E-2</v>
      </c>
      <c r="W9" s="175">
        <v>0.1</v>
      </c>
      <c r="X9" s="172">
        <f t="shared" si="2"/>
        <v>147.09737041082082</v>
      </c>
    </row>
    <row r="10" spans="1:24" s="177" customFormat="1" x14ac:dyDescent="0.2">
      <c r="A10" s="42"/>
      <c r="B10" s="42"/>
      <c r="C10" s="173" t="s">
        <v>190</v>
      </c>
      <c r="D10" s="174"/>
      <c r="E10" s="132">
        <v>356130</v>
      </c>
      <c r="F10" s="168">
        <f>E10/E29*100</f>
        <v>0.28327572884439656</v>
      </c>
      <c r="G10" s="169">
        <v>0.4</v>
      </c>
      <c r="H10" s="170">
        <v>100</v>
      </c>
      <c r="I10" s="132">
        <v>336079</v>
      </c>
      <c r="J10" s="168">
        <f>I10/I29*100</f>
        <v>0.21040999142405192</v>
      </c>
      <c r="K10" s="169">
        <v>0.4</v>
      </c>
      <c r="L10" s="171">
        <f t="shared" si="0"/>
        <v>94.369752618425849</v>
      </c>
      <c r="M10" s="132">
        <v>475986</v>
      </c>
      <c r="N10" s="168">
        <f>M10/M29*100</f>
        <v>0.32981559183798531</v>
      </c>
      <c r="O10" s="169">
        <v>0.4</v>
      </c>
      <c r="P10" s="171">
        <f t="shared" si="1"/>
        <v>133.65512593715778</v>
      </c>
      <c r="Q10" s="132">
        <v>472700</v>
      </c>
      <c r="R10" s="168">
        <f>Q10/Q29*100</f>
        <v>0.33336527584351006</v>
      </c>
      <c r="S10" s="169">
        <v>0.4</v>
      </c>
      <c r="T10" s="170">
        <f t="shared" si="3"/>
        <v>132.73242916912363</v>
      </c>
      <c r="U10" s="132">
        <v>559621</v>
      </c>
      <c r="V10" s="168">
        <f>U10/U29*100</f>
        <v>0.37869664193000607</v>
      </c>
      <c r="W10" s="169">
        <v>0.5</v>
      </c>
      <c r="X10" s="172">
        <f t="shared" si="2"/>
        <v>157.1395277005588</v>
      </c>
    </row>
    <row r="11" spans="1:24" s="177" customFormat="1" x14ac:dyDescent="0.2">
      <c r="A11" s="42"/>
      <c r="B11" s="42"/>
      <c r="C11" s="173" t="s">
        <v>191</v>
      </c>
      <c r="D11" s="174"/>
      <c r="E11" s="132">
        <v>220783</v>
      </c>
      <c r="F11" s="168">
        <f>E11/E29*100</f>
        <v>0.17561695235293967</v>
      </c>
      <c r="G11" s="175">
        <v>0.3</v>
      </c>
      <c r="H11" s="170">
        <v>100</v>
      </c>
      <c r="I11" s="132">
        <v>393723</v>
      </c>
      <c r="J11" s="168">
        <f>I11/I29*100</f>
        <v>0.24649934406330651</v>
      </c>
      <c r="K11" s="175">
        <v>0.2</v>
      </c>
      <c r="L11" s="171">
        <f t="shared" si="0"/>
        <v>178.3303062282875</v>
      </c>
      <c r="M11" s="132">
        <v>584745</v>
      </c>
      <c r="N11" s="168">
        <f>M11/M29*100</f>
        <v>0.40517582082099629</v>
      </c>
      <c r="O11" s="175">
        <v>0.6</v>
      </c>
      <c r="P11" s="171">
        <f t="shared" si="1"/>
        <v>264.85055461697686</v>
      </c>
      <c r="Q11" s="132">
        <v>364867</v>
      </c>
      <c r="R11" s="176">
        <f>Q11/Q29*100</f>
        <v>0.25731751237823991</v>
      </c>
      <c r="S11" s="175">
        <v>0.3</v>
      </c>
      <c r="T11" s="170">
        <f t="shared" si="3"/>
        <v>165.26045936507791</v>
      </c>
      <c r="U11" s="132">
        <v>602846</v>
      </c>
      <c r="V11" s="176">
        <f>U11/U29*100</f>
        <v>0.40794708526116141</v>
      </c>
      <c r="W11" s="175">
        <v>0.5</v>
      </c>
      <c r="X11" s="172">
        <f t="shared" si="2"/>
        <v>273.04910251242171</v>
      </c>
    </row>
    <row r="12" spans="1:24" s="177" customFormat="1" x14ac:dyDescent="0.2">
      <c r="A12" s="42"/>
      <c r="B12" s="42"/>
      <c r="C12" s="173" t="s">
        <v>14</v>
      </c>
      <c r="D12" s="174"/>
      <c r="E12" s="132">
        <v>4978987</v>
      </c>
      <c r="F12" s="168">
        <f>E12/E29*100</f>
        <v>3.9604250451570371</v>
      </c>
      <c r="G12" s="169">
        <v>5.2</v>
      </c>
      <c r="H12" s="170">
        <v>100</v>
      </c>
      <c r="I12" s="132">
        <v>6078039</v>
      </c>
      <c r="J12" s="168">
        <f>I12/I29*100</f>
        <v>3.8052961769853311</v>
      </c>
      <c r="K12" s="169">
        <v>4.7</v>
      </c>
      <c r="L12" s="171">
        <f t="shared" si="0"/>
        <v>122.0738073829074</v>
      </c>
      <c r="M12" s="132">
        <v>6688203</v>
      </c>
      <c r="N12" s="168">
        <f>M12/M29*100</f>
        <v>4.6343246036177304</v>
      </c>
      <c r="O12" s="169">
        <v>5.4</v>
      </c>
      <c r="P12" s="171">
        <f t="shared" si="1"/>
        <v>134.32858932951623</v>
      </c>
      <c r="Q12" s="132">
        <v>7176678</v>
      </c>
      <c r="R12" s="168">
        <f>Q12/Q29*100</f>
        <v>5.0612550055215779</v>
      </c>
      <c r="S12" s="169">
        <v>5.7</v>
      </c>
      <c r="T12" s="170">
        <f t="shared" si="3"/>
        <v>144.13931990583626</v>
      </c>
      <c r="U12" s="132">
        <v>7015462</v>
      </c>
      <c r="V12" s="168">
        <f>U12/U29*100</f>
        <v>4.7473770658848826</v>
      </c>
      <c r="W12" s="169">
        <v>5.5</v>
      </c>
      <c r="X12" s="172">
        <f t="shared" si="2"/>
        <v>140.90139219082113</v>
      </c>
    </row>
    <row r="13" spans="1:24" s="177" customFormat="1" x14ac:dyDescent="0.2">
      <c r="A13" s="42"/>
      <c r="B13" s="42"/>
      <c r="C13" s="173" t="s">
        <v>15</v>
      </c>
      <c r="D13" s="174"/>
      <c r="E13" s="132">
        <v>107453</v>
      </c>
      <c r="F13" s="168">
        <f>E13/E29*100</f>
        <v>8.5471111368087341E-2</v>
      </c>
      <c r="G13" s="169">
        <v>0.2</v>
      </c>
      <c r="H13" s="170">
        <v>100</v>
      </c>
      <c r="I13" s="132">
        <v>31</v>
      </c>
      <c r="J13" s="168">
        <f>I13/I29*100</f>
        <v>1.9408263337327264E-5</v>
      </c>
      <c r="K13" s="169">
        <v>0.1</v>
      </c>
      <c r="L13" s="171">
        <f t="shared" si="0"/>
        <v>2.8849822713186229E-2</v>
      </c>
      <c r="M13" s="132">
        <v>1</v>
      </c>
      <c r="N13" s="168">
        <f>M13/M29*100</f>
        <v>6.9291027853337144E-7</v>
      </c>
      <c r="O13" s="169">
        <v>0</v>
      </c>
      <c r="P13" s="171">
        <f t="shared" si="1"/>
        <v>9.3063944236084612E-4</v>
      </c>
      <c r="Q13" s="132">
        <v>18</v>
      </c>
      <c r="R13" s="168">
        <f>Q13/Q29*100</f>
        <v>1.2694256325752447E-5</v>
      </c>
      <c r="S13" s="169">
        <v>0</v>
      </c>
      <c r="T13" s="170">
        <f t="shared" si="3"/>
        <v>1.6751509962495231E-2</v>
      </c>
      <c r="U13" s="132">
        <v>2983</v>
      </c>
      <c r="V13" s="168">
        <f>U13/U29*100</f>
        <v>2.0186020232929214E-3</v>
      </c>
      <c r="W13" s="169">
        <v>0</v>
      </c>
      <c r="X13" s="172">
        <f t="shared" si="2"/>
        <v>2.7760974565624039</v>
      </c>
    </row>
    <row r="14" spans="1:24" s="177" customFormat="1" x14ac:dyDescent="0.2">
      <c r="A14" s="42"/>
      <c r="B14" s="42"/>
      <c r="C14" s="173" t="s">
        <v>311</v>
      </c>
      <c r="D14" s="174"/>
      <c r="E14" s="143">
        <v>37967</v>
      </c>
      <c r="F14" s="178" t="s">
        <v>223</v>
      </c>
      <c r="G14" s="178" t="s">
        <v>223</v>
      </c>
      <c r="H14" s="179" t="s">
        <v>223</v>
      </c>
      <c r="I14" s="130">
        <v>65049</v>
      </c>
      <c r="J14" s="178" t="s">
        <v>223</v>
      </c>
      <c r="K14" s="175">
        <v>0</v>
      </c>
      <c r="L14" s="179" t="s">
        <v>223</v>
      </c>
      <c r="M14" s="130">
        <v>83502</v>
      </c>
      <c r="N14" s="178" t="s">
        <v>223</v>
      </c>
      <c r="O14" s="175">
        <v>0.1</v>
      </c>
      <c r="P14" s="179" t="s">
        <v>223</v>
      </c>
      <c r="Q14" s="130">
        <v>101548</v>
      </c>
      <c r="R14" s="168">
        <f>Q14/Q29*100</f>
        <v>7.1615352298194962E-2</v>
      </c>
      <c r="S14" s="175">
        <v>0.1</v>
      </c>
      <c r="T14" s="179" t="s">
        <v>223</v>
      </c>
      <c r="U14" s="130">
        <v>111632</v>
      </c>
      <c r="V14" s="168">
        <f>U14/U29*100</f>
        <v>7.5541596065784589E-2</v>
      </c>
      <c r="W14" s="175">
        <v>0.1</v>
      </c>
      <c r="X14" s="180" t="s">
        <v>223</v>
      </c>
    </row>
    <row r="15" spans="1:24" s="177" customFormat="1" x14ac:dyDescent="0.2">
      <c r="A15" s="42"/>
      <c r="B15" s="42"/>
      <c r="C15" s="173" t="s">
        <v>16</v>
      </c>
      <c r="D15" s="174"/>
      <c r="E15" s="136">
        <v>753829</v>
      </c>
      <c r="F15" s="168">
        <f>E15/E29*100</f>
        <v>0.59961659899206088</v>
      </c>
      <c r="G15" s="169">
        <v>0.1</v>
      </c>
      <c r="H15" s="170">
        <v>100</v>
      </c>
      <c r="I15" s="136">
        <v>218495</v>
      </c>
      <c r="J15" s="168">
        <f>I15/I29*100</f>
        <v>0.13679382251255873</v>
      </c>
      <c r="K15" s="169">
        <v>0.6</v>
      </c>
      <c r="L15" s="171">
        <f>I15/E15*100</f>
        <v>28.984690161827153</v>
      </c>
      <c r="M15" s="136">
        <v>207244</v>
      </c>
      <c r="N15" s="168">
        <f>M15/M29*100</f>
        <v>0.14360149776437001</v>
      </c>
      <c r="O15" s="169">
        <v>0.1</v>
      </c>
      <c r="P15" s="171">
        <f t="shared" si="1"/>
        <v>27.492176607692198</v>
      </c>
      <c r="Q15" s="136">
        <v>202587</v>
      </c>
      <c r="R15" s="168">
        <f>Q15/Q29*100</f>
        <v>0.14287173923695615</v>
      </c>
      <c r="S15" s="169">
        <v>0.1</v>
      </c>
      <c r="T15" s="170">
        <f t="shared" si="3"/>
        <v>26.874397243937288</v>
      </c>
      <c r="U15" s="136">
        <v>175107</v>
      </c>
      <c r="V15" s="168">
        <f>U15/U29*100</f>
        <v>0.11849525460702434</v>
      </c>
      <c r="W15" s="169">
        <v>0.1</v>
      </c>
      <c r="X15" s="172">
        <f t="shared" si="2"/>
        <v>23.229008170287958</v>
      </c>
    </row>
    <row r="16" spans="1:24" s="177" customFormat="1" x14ac:dyDescent="0.2">
      <c r="A16" s="42"/>
      <c r="B16" s="42"/>
      <c r="C16" s="173" t="s">
        <v>226</v>
      </c>
      <c r="D16" s="174"/>
      <c r="E16" s="136">
        <v>44252032</v>
      </c>
      <c r="F16" s="168">
        <f>E16/E29*100</f>
        <v>35.199299743480076</v>
      </c>
      <c r="G16" s="169">
        <v>27.5</v>
      </c>
      <c r="H16" s="170">
        <v>100</v>
      </c>
      <c r="I16" s="136">
        <v>40210766</v>
      </c>
      <c r="J16" s="168">
        <f>I16/I29*100</f>
        <v>25.174875339472436</v>
      </c>
      <c r="K16" s="169">
        <v>27</v>
      </c>
      <c r="L16" s="171">
        <f t="shared" si="0"/>
        <v>90.867614847607442</v>
      </c>
      <c r="M16" s="136">
        <v>43338002</v>
      </c>
      <c r="N16" s="168">
        <f>M16/M29*100</f>
        <v>30.029347036899807</v>
      </c>
      <c r="O16" s="169">
        <v>23.2</v>
      </c>
      <c r="P16" s="171">
        <f t="shared" si="1"/>
        <v>97.934490330297152</v>
      </c>
      <c r="Q16" s="136">
        <v>44019538</v>
      </c>
      <c r="R16" s="168">
        <f>Q16/Q29*100</f>
        <v>31.044183261844456</v>
      </c>
      <c r="S16" s="169">
        <v>24.4</v>
      </c>
      <c r="T16" s="170">
        <f t="shared" si="3"/>
        <v>99.474613956710513</v>
      </c>
      <c r="U16" s="136">
        <v>46569878</v>
      </c>
      <c r="V16" s="168">
        <f>U16/U29*100</f>
        <v>31.513928915623367</v>
      </c>
      <c r="W16" s="169">
        <v>24.8</v>
      </c>
      <c r="X16" s="172">
        <f t="shared" si="2"/>
        <v>105.23782953063036</v>
      </c>
    </row>
    <row r="17" spans="1:24" s="177" customFormat="1" x14ac:dyDescent="0.2">
      <c r="A17" s="42"/>
      <c r="B17" s="42"/>
      <c r="C17" s="173" t="s">
        <v>61</v>
      </c>
      <c r="D17" s="174"/>
      <c r="E17" s="136">
        <v>21846</v>
      </c>
      <c r="F17" s="168">
        <f>E17/E29*100</f>
        <v>1.7376917340113686E-2</v>
      </c>
      <c r="G17" s="181">
        <v>0</v>
      </c>
      <c r="H17" s="170">
        <v>100</v>
      </c>
      <c r="I17" s="136">
        <v>23708</v>
      </c>
      <c r="J17" s="168">
        <f>I17/I29*100</f>
        <v>1.4842938941979186E-2</v>
      </c>
      <c r="K17" s="181">
        <v>0</v>
      </c>
      <c r="L17" s="171">
        <f t="shared" si="0"/>
        <v>108.52329945985535</v>
      </c>
      <c r="M17" s="136">
        <v>24020</v>
      </c>
      <c r="N17" s="168">
        <f>M17/M29*100</f>
        <v>1.6643704890371581E-2</v>
      </c>
      <c r="O17" s="181">
        <v>0</v>
      </c>
      <c r="P17" s="171">
        <f t="shared" si="1"/>
        <v>109.95147853153895</v>
      </c>
      <c r="Q17" s="136">
        <v>23281</v>
      </c>
      <c r="R17" s="182">
        <f>Q17/Q29*100</f>
        <v>1.6418610084435705E-2</v>
      </c>
      <c r="S17" s="181">
        <v>0</v>
      </c>
      <c r="T17" s="170">
        <f t="shared" si="3"/>
        <v>106.56870823033967</v>
      </c>
      <c r="U17" s="136">
        <v>22745</v>
      </c>
      <c r="V17" s="182">
        <f>U17/U29*100</f>
        <v>1.5391586664363896E-2</v>
      </c>
      <c r="W17" s="181">
        <v>0</v>
      </c>
      <c r="X17" s="172">
        <f t="shared" si="2"/>
        <v>104.11516982513962</v>
      </c>
    </row>
    <row r="18" spans="1:24" s="177" customFormat="1" x14ac:dyDescent="0.2">
      <c r="A18" s="42"/>
      <c r="B18" s="42"/>
      <c r="C18" s="173" t="s">
        <v>202</v>
      </c>
      <c r="D18" s="174"/>
      <c r="E18" s="132">
        <v>1466742</v>
      </c>
      <c r="F18" s="168">
        <f>E18/E29*100</f>
        <v>1.1666874710827166</v>
      </c>
      <c r="G18" s="175">
        <v>1.1000000000000001</v>
      </c>
      <c r="H18" s="170">
        <v>100</v>
      </c>
      <c r="I18" s="132">
        <v>1187900</v>
      </c>
      <c r="J18" s="168">
        <f>I18/I29*100</f>
        <v>0.74371212962616307</v>
      </c>
      <c r="K18" s="175">
        <v>1</v>
      </c>
      <c r="L18" s="171">
        <f t="shared" si="0"/>
        <v>80.98902192751008</v>
      </c>
      <c r="M18" s="132">
        <v>1237363</v>
      </c>
      <c r="N18" s="168">
        <f>M18/M29*100</f>
        <v>0.85738154097688801</v>
      </c>
      <c r="O18" s="175">
        <v>0.7</v>
      </c>
      <c r="P18" s="171">
        <f t="shared" si="1"/>
        <v>84.361325986437976</v>
      </c>
      <c r="Q18" s="132">
        <v>1206096</v>
      </c>
      <c r="R18" s="176">
        <f>Q18/Q29*100</f>
        <v>0.85058287652581777</v>
      </c>
      <c r="S18" s="175">
        <v>0.8</v>
      </c>
      <c r="T18" s="170">
        <f t="shared" si="3"/>
        <v>82.229594570824318</v>
      </c>
      <c r="U18" s="132">
        <v>1271953</v>
      </c>
      <c r="V18" s="176">
        <f>U18/U29*100</f>
        <v>0.86073312079567588</v>
      </c>
      <c r="W18" s="175">
        <v>0.7</v>
      </c>
      <c r="X18" s="172">
        <f t="shared" si="2"/>
        <v>86.719613947101806</v>
      </c>
    </row>
    <row r="19" spans="1:24" s="177" customFormat="1" x14ac:dyDescent="0.2">
      <c r="A19" s="42"/>
      <c r="B19" s="42"/>
      <c r="C19" s="173" t="s">
        <v>44</v>
      </c>
      <c r="D19" s="174"/>
      <c r="E19" s="130">
        <v>2472030</v>
      </c>
      <c r="F19" s="168">
        <f>E19/E29*100</f>
        <v>1.9663215678971546</v>
      </c>
      <c r="G19" s="169">
        <v>2.2999999999999998</v>
      </c>
      <c r="H19" s="170">
        <v>100</v>
      </c>
      <c r="I19" s="130">
        <v>2086914</v>
      </c>
      <c r="J19" s="168">
        <f>I19/I29*100</f>
        <v>1.306560531430806</v>
      </c>
      <c r="K19" s="169">
        <v>2.2000000000000002</v>
      </c>
      <c r="L19" s="171">
        <f t="shared" si="0"/>
        <v>84.421062851178988</v>
      </c>
      <c r="M19" s="130">
        <v>2153046</v>
      </c>
      <c r="N19" s="168">
        <f>M19/M29*100</f>
        <v>1.4918677035551613</v>
      </c>
      <c r="O19" s="169">
        <v>1.7</v>
      </c>
      <c r="P19" s="171">
        <f t="shared" si="1"/>
        <v>87.096273103481764</v>
      </c>
      <c r="Q19" s="130">
        <v>2342510</v>
      </c>
      <c r="R19" s="168">
        <f>Q19/Q29*100</f>
        <v>1.6520234658687978</v>
      </c>
      <c r="S19" s="169">
        <v>1.9</v>
      </c>
      <c r="T19" s="170">
        <f t="shared" si="3"/>
        <v>94.760581384530113</v>
      </c>
      <c r="U19" s="130">
        <v>2322348</v>
      </c>
      <c r="V19" s="168">
        <f>U19/U29*100</f>
        <v>1.5715375030473582</v>
      </c>
      <c r="W19" s="169">
        <v>1.9</v>
      </c>
      <c r="X19" s="172">
        <f t="shared" si="2"/>
        <v>93.944976395917521</v>
      </c>
    </row>
    <row r="20" spans="1:24" s="177" customFormat="1" x14ac:dyDescent="0.2">
      <c r="A20" s="42"/>
      <c r="B20" s="42"/>
      <c r="C20" s="173" t="s">
        <v>255</v>
      </c>
      <c r="D20" s="174"/>
      <c r="E20" s="132">
        <v>512679</v>
      </c>
      <c r="F20" s="168">
        <f>E20/E29*100</f>
        <v>0.40779916712497227</v>
      </c>
      <c r="G20" s="169">
        <v>0.4</v>
      </c>
      <c r="H20" s="170">
        <v>100</v>
      </c>
      <c r="I20" s="132">
        <v>511256</v>
      </c>
      <c r="J20" s="168">
        <f>I20/I29*100</f>
        <v>0.32008358325124475</v>
      </c>
      <c r="K20" s="169">
        <v>0.4</v>
      </c>
      <c r="L20" s="171">
        <f t="shared" si="0"/>
        <v>99.722438406878382</v>
      </c>
      <c r="M20" s="132">
        <v>511042</v>
      </c>
      <c r="N20" s="168">
        <f>M20/M29*100</f>
        <v>0.3541062545622512</v>
      </c>
      <c r="O20" s="169">
        <v>0.3</v>
      </c>
      <c r="P20" s="171">
        <f t="shared" si="1"/>
        <v>99.680696888306329</v>
      </c>
      <c r="Q20" s="132">
        <v>508032</v>
      </c>
      <c r="R20" s="168">
        <f>Q20/Q29*100</f>
        <v>0.35828269053803702</v>
      </c>
      <c r="S20" s="169">
        <v>0.3</v>
      </c>
      <c r="T20" s="170">
        <f t="shared" si="3"/>
        <v>99.093584874746185</v>
      </c>
      <c r="U20" s="132">
        <v>508794</v>
      </c>
      <c r="V20" s="168">
        <f>U20/U29*100</f>
        <v>0.3443019101036871</v>
      </c>
      <c r="W20" s="169">
        <v>0.3</v>
      </c>
      <c r="X20" s="172">
        <f t="shared" si="2"/>
        <v>99.242215889474707</v>
      </c>
    </row>
    <row r="21" spans="1:24" s="177" customFormat="1" x14ac:dyDescent="0.2">
      <c r="A21" s="42"/>
      <c r="B21" s="42"/>
      <c r="C21" s="173" t="s">
        <v>22</v>
      </c>
      <c r="D21" s="174"/>
      <c r="E21" s="136">
        <v>24045535</v>
      </c>
      <c r="F21" s="168">
        <f>E21/E29*100</f>
        <v>19.126488789426467</v>
      </c>
      <c r="G21" s="181">
        <v>16.5</v>
      </c>
      <c r="H21" s="170">
        <v>100</v>
      </c>
      <c r="I21" s="136">
        <v>54907687</v>
      </c>
      <c r="J21" s="168">
        <f>I21/I29*100</f>
        <v>34.376220920630345</v>
      </c>
      <c r="K21" s="181">
        <v>17.2</v>
      </c>
      <c r="L21" s="171">
        <f t="shared" si="0"/>
        <v>228.34878491994459</v>
      </c>
      <c r="M21" s="136">
        <v>34289452</v>
      </c>
      <c r="N21" s="168">
        <f>M21/M29*100</f>
        <v>23.75951373607667</v>
      </c>
      <c r="O21" s="181">
        <v>24.1</v>
      </c>
      <c r="P21" s="171">
        <f t="shared" si="1"/>
        <v>142.6021587791663</v>
      </c>
      <c r="Q21" s="136">
        <v>32231963</v>
      </c>
      <c r="R21" s="182">
        <f>Q21/Q29*100</f>
        <v>22.731155566898266</v>
      </c>
      <c r="S21" s="181">
        <v>20.6</v>
      </c>
      <c r="T21" s="170">
        <f t="shared" si="3"/>
        <v>134.04552238076633</v>
      </c>
      <c r="U21" s="136">
        <v>26967584</v>
      </c>
      <c r="V21" s="182">
        <f>U21/U29*100</f>
        <v>18.249017641877913</v>
      </c>
      <c r="W21" s="181">
        <v>16.899999999999999</v>
      </c>
      <c r="X21" s="172">
        <f t="shared" si="2"/>
        <v>112.15214799753883</v>
      </c>
    </row>
    <row r="22" spans="1:24" s="177" customFormat="1" x14ac:dyDescent="0.2">
      <c r="A22" s="42"/>
      <c r="B22" s="42"/>
      <c r="C22" s="173" t="s">
        <v>23</v>
      </c>
      <c r="D22" s="174"/>
      <c r="E22" s="132">
        <v>9704493</v>
      </c>
      <c r="F22" s="168">
        <f>E22/E29*100</f>
        <v>7.7192242373300326</v>
      </c>
      <c r="G22" s="175">
        <v>7.2</v>
      </c>
      <c r="H22" s="170">
        <v>100</v>
      </c>
      <c r="I22" s="132">
        <v>11823916</v>
      </c>
      <c r="J22" s="168">
        <f>I22/I29*100</f>
        <v>7.4026346905302329</v>
      </c>
      <c r="K22" s="175">
        <v>7.7</v>
      </c>
      <c r="L22" s="171">
        <f t="shared" si="0"/>
        <v>121.83960563421499</v>
      </c>
      <c r="M22" s="132">
        <v>9899911</v>
      </c>
      <c r="N22" s="168">
        <f>M22/M29*100</f>
        <v>6.8597500884655886</v>
      </c>
      <c r="O22" s="175">
        <v>7.8</v>
      </c>
      <c r="P22" s="171">
        <f t="shared" si="1"/>
        <v>102.01368582573041</v>
      </c>
      <c r="Q22" s="132">
        <v>12162665</v>
      </c>
      <c r="R22" s="176">
        <f>Q22/Q29*100</f>
        <v>8.5775548396809924</v>
      </c>
      <c r="S22" s="175">
        <v>8.6999999999999993</v>
      </c>
      <c r="T22" s="170">
        <f t="shared" si="3"/>
        <v>125.33024651571185</v>
      </c>
      <c r="U22" s="132">
        <v>14995695</v>
      </c>
      <c r="V22" s="176">
        <f>U22/U29*100</f>
        <v>10.147616583199312</v>
      </c>
      <c r="W22" s="175">
        <v>10.5</v>
      </c>
      <c r="X22" s="172">
        <f t="shared" si="2"/>
        <v>154.52321929646402</v>
      </c>
    </row>
    <row r="23" spans="1:24" s="177" customFormat="1" x14ac:dyDescent="0.2">
      <c r="A23" s="42"/>
      <c r="B23" s="42"/>
      <c r="C23" s="173" t="s">
        <v>24</v>
      </c>
      <c r="D23" s="174"/>
      <c r="E23" s="130">
        <v>337377</v>
      </c>
      <c r="F23" s="168">
        <f>E23/E29*100</f>
        <v>0.2683590699192317</v>
      </c>
      <c r="G23" s="169">
        <v>0.4</v>
      </c>
      <c r="H23" s="170">
        <v>100</v>
      </c>
      <c r="I23" s="130">
        <v>749125</v>
      </c>
      <c r="J23" s="168">
        <f>I23/I29*100</f>
        <v>0.4690069442766221</v>
      </c>
      <c r="K23" s="169">
        <v>0.6</v>
      </c>
      <c r="L23" s="171">
        <f t="shared" si="0"/>
        <v>222.04388562350132</v>
      </c>
      <c r="M23" s="130">
        <v>1952274</v>
      </c>
      <c r="N23" s="168">
        <f>M23/M29*100</f>
        <v>1.3527507211134593</v>
      </c>
      <c r="O23" s="169">
        <v>0.5</v>
      </c>
      <c r="P23" s="171">
        <f t="shared" si="1"/>
        <v>578.66244586916127</v>
      </c>
      <c r="Q23" s="130">
        <v>322669</v>
      </c>
      <c r="R23" s="168">
        <f>Q23/Q29*100</f>
        <v>0.22755794413190089</v>
      </c>
      <c r="S23" s="169">
        <v>0.5</v>
      </c>
      <c r="T23" s="170">
        <f t="shared" si="3"/>
        <v>95.640485273151398</v>
      </c>
      <c r="U23" s="130">
        <v>2044681</v>
      </c>
      <c r="V23" s="168">
        <f>U23/U29*100</f>
        <v>1.3836396927886672</v>
      </c>
      <c r="W23" s="169">
        <v>0.7</v>
      </c>
      <c r="X23" s="172">
        <f t="shared" si="2"/>
        <v>606.05227979382107</v>
      </c>
    </row>
    <row r="24" spans="1:24" s="177" customFormat="1" x14ac:dyDescent="0.2">
      <c r="A24" s="42"/>
      <c r="B24" s="42"/>
      <c r="C24" s="173" t="s">
        <v>25</v>
      </c>
      <c r="D24" s="174"/>
      <c r="E24" s="132">
        <v>507867</v>
      </c>
      <c r="F24" s="168">
        <f>E24/E29*100</f>
        <v>0.40397156819424695</v>
      </c>
      <c r="G24" s="169">
        <v>0.1</v>
      </c>
      <c r="H24" s="170">
        <v>100</v>
      </c>
      <c r="I24" s="132">
        <v>822671</v>
      </c>
      <c r="J24" s="168">
        <f>I24/I29*100</f>
        <v>0.51505210993491468</v>
      </c>
      <c r="K24" s="169">
        <v>0.1</v>
      </c>
      <c r="L24" s="171">
        <f t="shared" si="0"/>
        <v>161.98551983097937</v>
      </c>
      <c r="M24" s="132">
        <v>1088642</v>
      </c>
      <c r="N24" s="168">
        <f>M24/M29*100</f>
        <v>0.75433123144312653</v>
      </c>
      <c r="O24" s="169">
        <v>0.1</v>
      </c>
      <c r="P24" s="171">
        <f t="shared" si="1"/>
        <v>214.3557269915155</v>
      </c>
      <c r="Q24" s="132">
        <v>1178315</v>
      </c>
      <c r="R24" s="168">
        <f>Q24/Q29*100</f>
        <v>0.83099070235994399</v>
      </c>
      <c r="S24" s="169">
        <v>0.2</v>
      </c>
      <c r="T24" s="170">
        <f t="shared" si="3"/>
        <v>232.01251508761152</v>
      </c>
      <c r="U24" s="132">
        <v>1217994</v>
      </c>
      <c r="V24" s="168">
        <f>U24/U29*100</f>
        <v>0.82421895835019732</v>
      </c>
      <c r="W24" s="169">
        <v>0.2</v>
      </c>
      <c r="X24" s="172">
        <f t="shared" si="2"/>
        <v>239.8253873553509</v>
      </c>
    </row>
    <row r="25" spans="1:24" s="177" customFormat="1" x14ac:dyDescent="0.2">
      <c r="A25" s="42"/>
      <c r="B25" s="42"/>
      <c r="C25" s="173" t="s">
        <v>28</v>
      </c>
      <c r="D25" s="174"/>
      <c r="E25" s="130">
        <v>2707375</v>
      </c>
      <c r="F25" s="168">
        <f>E25/E29*100</f>
        <v>2.1535215409544217</v>
      </c>
      <c r="G25" s="169">
        <v>3.8</v>
      </c>
      <c r="H25" s="170">
        <v>100</v>
      </c>
      <c r="I25" s="130">
        <v>3852892</v>
      </c>
      <c r="J25" s="168">
        <f>I25/I29*100</f>
        <v>2.4121916950413391</v>
      </c>
      <c r="K25" s="169">
        <v>3.7</v>
      </c>
      <c r="L25" s="171">
        <f t="shared" si="0"/>
        <v>142.31098388660604</v>
      </c>
      <c r="M25" s="130">
        <v>5670101</v>
      </c>
      <c r="N25" s="168">
        <f>M25/M29*100</f>
        <v>3.9288712632223479</v>
      </c>
      <c r="O25" s="169">
        <v>3.9</v>
      </c>
      <c r="P25" s="171">
        <f t="shared" si="1"/>
        <v>209.43168197977747</v>
      </c>
      <c r="Q25" s="130">
        <v>3213765</v>
      </c>
      <c r="R25" s="168">
        <f>Q25/Q29*100</f>
        <v>2.2664642600406562</v>
      </c>
      <c r="S25" s="169">
        <v>3</v>
      </c>
      <c r="T25" s="170">
        <f t="shared" si="3"/>
        <v>118.70409529525831</v>
      </c>
      <c r="U25" s="130">
        <v>5974034</v>
      </c>
      <c r="V25" s="168">
        <f>U25/U29*100</f>
        <v>4.0426406703388214</v>
      </c>
      <c r="W25" s="169">
        <v>3.9</v>
      </c>
      <c r="X25" s="172">
        <f t="shared" si="2"/>
        <v>220.65779583544946</v>
      </c>
    </row>
    <row r="26" spans="1:24" s="177" customFormat="1" x14ac:dyDescent="0.2">
      <c r="A26" s="42"/>
      <c r="B26" s="42"/>
      <c r="C26" s="173" t="s">
        <v>26</v>
      </c>
      <c r="D26" s="174"/>
      <c r="E26" s="132">
        <v>3302578</v>
      </c>
      <c r="F26" s="168">
        <f>E26/E29*100</f>
        <v>2.6269625979711608</v>
      </c>
      <c r="G26" s="169">
        <v>3.2</v>
      </c>
      <c r="H26" s="170">
        <v>100</v>
      </c>
      <c r="I26" s="132">
        <v>4021319</v>
      </c>
      <c r="J26" s="168">
        <f>I26/I29*100</f>
        <v>2.5176392940450816</v>
      </c>
      <c r="K26" s="169">
        <v>3</v>
      </c>
      <c r="L26" s="171">
        <f t="shared" si="0"/>
        <v>121.76302876116777</v>
      </c>
      <c r="M26" s="132">
        <v>5050903</v>
      </c>
      <c r="N26" s="168">
        <f>M26/M29*100</f>
        <v>3.4998226045750411</v>
      </c>
      <c r="O26" s="169">
        <v>3.7</v>
      </c>
      <c r="P26" s="171">
        <f t="shared" si="1"/>
        <v>152.93818949923363</v>
      </c>
      <c r="Q26" s="132">
        <v>4862091</v>
      </c>
      <c r="R26" s="168">
        <f>Q26/Q29*100</f>
        <v>3.4289238573963354</v>
      </c>
      <c r="S26" s="169">
        <v>4.5999999999999996</v>
      </c>
      <c r="T26" s="170">
        <f t="shared" si="3"/>
        <v>147.22108001688377</v>
      </c>
      <c r="U26" s="132">
        <v>4050693</v>
      </c>
      <c r="V26" s="168">
        <f>U26/U29*100</f>
        <v>2.7411119964929513</v>
      </c>
      <c r="W26" s="169">
        <v>3.8</v>
      </c>
      <c r="X26" s="172">
        <f t="shared" si="2"/>
        <v>122.65245514261889</v>
      </c>
    </row>
    <row r="27" spans="1:24" s="177" customFormat="1" x14ac:dyDescent="0.2">
      <c r="A27" s="42"/>
      <c r="B27" s="42"/>
      <c r="C27" s="173" t="s">
        <v>27</v>
      </c>
      <c r="D27" s="174"/>
      <c r="E27" s="130">
        <v>1376377</v>
      </c>
      <c r="F27" s="168">
        <f>E27/E29*100</f>
        <v>1.0948086312292253</v>
      </c>
      <c r="G27" s="169">
        <v>1.8</v>
      </c>
      <c r="H27" s="170">
        <v>100</v>
      </c>
      <c r="I27" s="130">
        <v>1837187</v>
      </c>
      <c r="J27" s="168">
        <f>I27/I29*100</f>
        <v>1.1502131966423956</v>
      </c>
      <c r="K27" s="169">
        <v>1.9</v>
      </c>
      <c r="L27" s="171">
        <f t="shared" si="0"/>
        <v>133.479925921459</v>
      </c>
      <c r="M27" s="130">
        <v>1823269</v>
      </c>
      <c r="N27" s="168">
        <f>M27/M29*100</f>
        <v>1.2633618306312615</v>
      </c>
      <c r="O27" s="169">
        <v>1.6</v>
      </c>
      <c r="P27" s="171">
        <f t="shared" si="1"/>
        <v>132.46872041599067</v>
      </c>
      <c r="Q27" s="130">
        <v>1876587</v>
      </c>
      <c r="R27" s="168">
        <f>Q27/Q29*100</f>
        <v>1.3234375775319336</v>
      </c>
      <c r="S27" s="169">
        <v>1.8</v>
      </c>
      <c r="T27" s="170">
        <f t="shared" si="3"/>
        <v>136.34251371535561</v>
      </c>
      <c r="U27" s="130">
        <v>2092122</v>
      </c>
      <c r="V27" s="168">
        <f>U27/U29*100</f>
        <v>1.4157431116914627</v>
      </c>
      <c r="W27" s="169">
        <v>1.8</v>
      </c>
      <c r="X27" s="172">
        <f t="shared" si="2"/>
        <v>152.00210407468302</v>
      </c>
    </row>
    <row r="28" spans="1:24" s="177" customFormat="1" ht="13.5" thickBot="1" x14ac:dyDescent="0.25">
      <c r="A28" s="42"/>
      <c r="B28" s="42"/>
      <c r="C28" s="183" t="s">
        <v>45</v>
      </c>
      <c r="D28" s="184"/>
      <c r="E28" s="188">
        <v>2512800</v>
      </c>
      <c r="F28" s="186">
        <f>E28/E29*100</f>
        <v>1.998751162328924</v>
      </c>
      <c r="G28" s="186">
        <v>1.1000000000000001</v>
      </c>
      <c r="H28" s="187">
        <v>100</v>
      </c>
      <c r="I28" s="188">
        <v>3670000</v>
      </c>
      <c r="J28" s="186">
        <f>I28/I29*100</f>
        <v>2.2976879499351952</v>
      </c>
      <c r="K28" s="186">
        <v>1.1000000000000001</v>
      </c>
      <c r="L28" s="189">
        <f t="shared" si="0"/>
        <v>146.05221267112384</v>
      </c>
      <c r="M28" s="188">
        <v>1948000</v>
      </c>
      <c r="N28" s="186">
        <f>M28/M29*100</f>
        <v>1.3497892225830075</v>
      </c>
      <c r="O28" s="175">
        <v>0.9</v>
      </c>
      <c r="P28" s="189">
        <f t="shared" si="1"/>
        <v>77.52308182107609</v>
      </c>
      <c r="Q28" s="188">
        <v>1096000</v>
      </c>
      <c r="R28" s="176">
        <f>Q28/Q29*100</f>
        <v>0.77293916294581566</v>
      </c>
      <c r="S28" s="175">
        <v>0.7</v>
      </c>
      <c r="T28" s="190">
        <f t="shared" si="3"/>
        <v>43.616682585163964</v>
      </c>
      <c r="U28" s="188">
        <v>1746100</v>
      </c>
      <c r="V28" s="182">
        <f>U28/U29*100</f>
        <v>1.1815893372013979</v>
      </c>
      <c r="W28" s="175">
        <v>2</v>
      </c>
      <c r="X28" s="191">
        <f t="shared" si="2"/>
        <v>69.488220312002539</v>
      </c>
    </row>
    <row r="29" spans="1:24" s="177" customFormat="1" ht="14" thickTop="1" thickBot="1" x14ac:dyDescent="0.25">
      <c r="A29" s="42"/>
      <c r="B29" s="42"/>
      <c r="C29" s="1147" t="s">
        <v>227</v>
      </c>
      <c r="D29" s="1148"/>
      <c r="E29" s="194">
        <v>125718501</v>
      </c>
      <c r="F29" s="192">
        <v>100</v>
      </c>
      <c r="G29" s="192">
        <f>SUM(G7:G28)</f>
        <v>100.10000000000001</v>
      </c>
      <c r="H29" s="193">
        <v>100</v>
      </c>
      <c r="I29" s="194">
        <v>159725780</v>
      </c>
      <c r="J29" s="192">
        <v>99.999999999999986</v>
      </c>
      <c r="K29" s="197">
        <v>100</v>
      </c>
      <c r="L29" s="193">
        <f>I29/E29*100</f>
        <v>127.05033764282634</v>
      </c>
      <c r="M29" s="199">
        <f>SUM(M7:M28)</f>
        <v>144318829</v>
      </c>
      <c r="N29" s="196">
        <f>SUM(N7:N28)</f>
        <v>99.942140605921935</v>
      </c>
      <c r="O29" s="192">
        <v>100</v>
      </c>
      <c r="P29" s="198">
        <f t="shared" si="1"/>
        <v>114.79521936075263</v>
      </c>
      <c r="Q29" s="199">
        <f>SUM(Q7:Q28)</f>
        <v>141796412</v>
      </c>
      <c r="R29" s="192">
        <f>SUM(R7:R28)</f>
        <v>100.00000000000003</v>
      </c>
      <c r="S29" s="192">
        <v>100</v>
      </c>
      <c r="T29" s="193">
        <f t="shared" si="3"/>
        <v>112.78881856855737</v>
      </c>
      <c r="U29" s="199">
        <v>147775538</v>
      </c>
      <c r="V29" s="192">
        <f>SUM(V7:V28)</f>
        <v>100.00000000000001</v>
      </c>
      <c r="W29" s="192">
        <v>100</v>
      </c>
      <c r="X29" s="200">
        <f t="shared" si="2"/>
        <v>117.54478205240453</v>
      </c>
    </row>
    <row r="30" spans="1:24" ht="13.5" thickBot="1" x14ac:dyDescent="0.25">
      <c r="C30" s="11"/>
      <c r="D30" s="11"/>
      <c r="E30" s="11"/>
      <c r="F30" s="33"/>
      <c r="G30" s="34"/>
      <c r="H30" s="21"/>
      <c r="I30" s="11"/>
      <c r="J30" s="22"/>
      <c r="K30" s="22"/>
      <c r="L30" s="21"/>
      <c r="M30" s="11"/>
      <c r="N30" s="22"/>
      <c r="O30" s="22"/>
      <c r="P30" s="21"/>
      <c r="Q30" s="6"/>
      <c r="R30" s="1149"/>
      <c r="S30" s="1149"/>
      <c r="T30" s="1149"/>
      <c r="U30" s="1087"/>
      <c r="V30" s="1150" t="s">
        <v>225</v>
      </c>
      <c r="W30" s="1150"/>
      <c r="X30" s="1150"/>
    </row>
    <row r="31" spans="1:24" s="177" customFormat="1" x14ac:dyDescent="0.2">
      <c r="A31" s="42"/>
      <c r="B31" s="42"/>
      <c r="C31" s="1151" t="s">
        <v>42</v>
      </c>
      <c r="D31" s="1152"/>
      <c r="E31" s="1157" t="s">
        <v>302</v>
      </c>
      <c r="F31" s="1158"/>
      <c r="G31" s="1158"/>
      <c r="H31" s="1159"/>
      <c r="I31" s="1138" t="s">
        <v>316</v>
      </c>
      <c r="J31" s="1139"/>
      <c r="K31" s="1139"/>
      <c r="L31" s="1140"/>
      <c r="M31" s="1138" t="s">
        <v>359</v>
      </c>
      <c r="N31" s="1139"/>
      <c r="O31" s="1139"/>
      <c r="P31" s="1140"/>
      <c r="Q31" s="1139" t="s">
        <v>335</v>
      </c>
      <c r="R31" s="1139"/>
      <c r="S31" s="1139"/>
      <c r="T31" s="1139"/>
      <c r="U31" s="1138" t="s">
        <v>364</v>
      </c>
      <c r="V31" s="1139"/>
      <c r="W31" s="1139"/>
      <c r="X31" s="1143"/>
    </row>
    <row r="32" spans="1:24" s="177" customFormat="1" x14ac:dyDescent="0.2">
      <c r="A32" s="42"/>
      <c r="B32" s="42"/>
      <c r="C32" s="1153"/>
      <c r="D32" s="1154"/>
      <c r="E32" s="201"/>
      <c r="F32" s="202"/>
      <c r="G32" s="203" t="s">
        <v>60</v>
      </c>
      <c r="H32" s="190"/>
      <c r="I32" s="201"/>
      <c r="J32" s="204"/>
      <c r="K32" s="203" t="s">
        <v>60</v>
      </c>
      <c r="L32" s="201"/>
      <c r="M32" s="201"/>
      <c r="N32" s="204"/>
      <c r="O32" s="203" t="s">
        <v>60</v>
      </c>
      <c r="P32" s="201"/>
      <c r="Q32" s="201"/>
      <c r="R32" s="205"/>
      <c r="S32" s="203" t="s">
        <v>60</v>
      </c>
      <c r="T32" s="201"/>
      <c r="U32" s="204"/>
      <c r="V32" s="205"/>
      <c r="W32" s="206" t="s">
        <v>60</v>
      </c>
      <c r="X32" s="207"/>
    </row>
    <row r="33" spans="1:24" s="177" customFormat="1" ht="13.5" thickBot="1" x14ac:dyDescent="0.25">
      <c r="A33" s="42"/>
      <c r="B33" s="42"/>
      <c r="C33" s="1155"/>
      <c r="D33" s="1156"/>
      <c r="E33" s="208" t="s">
        <v>1</v>
      </c>
      <c r="F33" s="209" t="s">
        <v>10</v>
      </c>
      <c r="G33" s="210" t="s">
        <v>266</v>
      </c>
      <c r="H33" s="211" t="s">
        <v>2</v>
      </c>
      <c r="I33" s="212" t="s">
        <v>188</v>
      </c>
      <c r="J33" s="213" t="s">
        <v>189</v>
      </c>
      <c r="K33" s="210" t="s">
        <v>266</v>
      </c>
      <c r="L33" s="212" t="s">
        <v>74</v>
      </c>
      <c r="M33" s="212" t="s">
        <v>188</v>
      </c>
      <c r="N33" s="208" t="s">
        <v>189</v>
      </c>
      <c r="O33" s="210" t="s">
        <v>266</v>
      </c>
      <c r="P33" s="212" t="s">
        <v>74</v>
      </c>
      <c r="Q33" s="212" t="s">
        <v>188</v>
      </c>
      <c r="R33" s="208" t="s">
        <v>189</v>
      </c>
      <c r="S33" s="210" t="s">
        <v>10</v>
      </c>
      <c r="T33" s="208" t="s">
        <v>74</v>
      </c>
      <c r="U33" s="213" t="s">
        <v>188</v>
      </c>
      <c r="V33" s="208" t="s">
        <v>189</v>
      </c>
      <c r="W33" s="208" t="s">
        <v>189</v>
      </c>
      <c r="X33" s="214" t="s">
        <v>74</v>
      </c>
    </row>
    <row r="34" spans="1:24" s="177" customFormat="1" ht="14.25" customHeight="1" thickTop="1" x14ac:dyDescent="0.2">
      <c r="A34" s="42"/>
      <c r="B34" s="42"/>
      <c r="C34" s="1144" t="s">
        <v>62</v>
      </c>
      <c r="D34" s="215" t="s">
        <v>47</v>
      </c>
      <c r="E34" s="125">
        <v>17983395</v>
      </c>
      <c r="F34" s="162">
        <f>E34/E50*100</f>
        <v>15.125164908238405</v>
      </c>
      <c r="G34" s="181">
        <v>15.9</v>
      </c>
      <c r="H34" s="164">
        <v>100</v>
      </c>
      <c r="I34" s="125">
        <v>18801596</v>
      </c>
      <c r="J34" s="162">
        <f>I34/I50*100</f>
        <v>12.234658238900039</v>
      </c>
      <c r="K34" s="181">
        <v>15.4</v>
      </c>
      <c r="L34" s="164">
        <f>I34/E34*100</f>
        <v>104.54975826310884</v>
      </c>
      <c r="M34" s="125">
        <v>18706756</v>
      </c>
      <c r="N34" s="182">
        <f>M34/M50*100</f>
        <v>13.414020913066244</v>
      </c>
      <c r="O34" s="181">
        <v>13.9</v>
      </c>
      <c r="P34" s="164">
        <f>M34/E34*100</f>
        <v>104.02238287042019</v>
      </c>
      <c r="Q34" s="125">
        <v>18151967</v>
      </c>
      <c r="R34" s="168">
        <f>Q34/Q50*100</f>
        <v>13.362192787523966</v>
      </c>
      <c r="S34" s="181">
        <v>13.7</v>
      </c>
      <c r="T34" s="166">
        <f>Q34/E34*100</f>
        <v>100.93737584032381</v>
      </c>
      <c r="U34" s="125">
        <v>18044619</v>
      </c>
      <c r="V34" s="168">
        <f>U34/U50*100</f>
        <v>12.717650856724719</v>
      </c>
      <c r="W34" s="181">
        <v>12.9</v>
      </c>
      <c r="X34" s="167">
        <f>U34/E34*100</f>
        <v>100.34044739605619</v>
      </c>
    </row>
    <row r="35" spans="1:24" s="177" customFormat="1" x14ac:dyDescent="0.2">
      <c r="A35" s="42"/>
      <c r="B35" s="42"/>
      <c r="C35" s="1144"/>
      <c r="D35" s="216" t="s">
        <v>48</v>
      </c>
      <c r="E35" s="132">
        <v>41437022</v>
      </c>
      <c r="F35" s="168">
        <f>E35/E50*100</f>
        <v>34.851138567345195</v>
      </c>
      <c r="G35" s="169">
        <v>31.1</v>
      </c>
      <c r="H35" s="170">
        <v>100</v>
      </c>
      <c r="I35" s="132">
        <v>42144087</v>
      </c>
      <c r="J35" s="168">
        <f>I35/I50*100</f>
        <v>27.424187884659894</v>
      </c>
      <c r="K35" s="169">
        <v>31.3</v>
      </c>
      <c r="L35" s="170">
        <f>I35/E35*100</f>
        <v>101.70636055843974</v>
      </c>
      <c r="M35" s="132">
        <v>47843423</v>
      </c>
      <c r="N35" s="168">
        <f>M35/M50*100</f>
        <v>34.306999924234567</v>
      </c>
      <c r="O35" s="169">
        <v>33.200000000000003</v>
      </c>
      <c r="P35" s="170">
        <f>M35/E35*100</f>
        <v>115.46057291472344</v>
      </c>
      <c r="Q35" s="132">
        <v>45441425</v>
      </c>
      <c r="R35" s="168">
        <f>Q35/Q50*100</f>
        <v>33.450759435041455</v>
      </c>
      <c r="S35" s="169">
        <v>31.4</v>
      </c>
      <c r="T35" s="170">
        <f t="shared" ref="T35:T50" si="4">Q35/E35*100</f>
        <v>109.66382912362766</v>
      </c>
      <c r="U35" s="132">
        <v>46085590</v>
      </c>
      <c r="V35" s="168">
        <f>U35/U50*100</f>
        <v>32.480621682628168</v>
      </c>
      <c r="W35" s="169">
        <v>31.7</v>
      </c>
      <c r="X35" s="172">
        <f t="shared" ref="X35:X48" si="5">U35/E35*100</f>
        <v>111.21839305923093</v>
      </c>
    </row>
    <row r="36" spans="1:24" s="177" customFormat="1" x14ac:dyDescent="0.2">
      <c r="A36" s="42"/>
      <c r="B36" s="42"/>
      <c r="C36" s="1144"/>
      <c r="D36" s="216" t="s">
        <v>49</v>
      </c>
      <c r="E36" s="130">
        <v>2563558</v>
      </c>
      <c r="F36" s="168">
        <f>E36/E50*100</f>
        <v>2.1561133201953151</v>
      </c>
      <c r="G36" s="169">
        <v>1.6</v>
      </c>
      <c r="H36" s="170">
        <v>100</v>
      </c>
      <c r="I36" s="130">
        <v>2795270</v>
      </c>
      <c r="J36" s="168">
        <f>I36/I50*100</f>
        <v>1.8189505367230585</v>
      </c>
      <c r="K36" s="169">
        <v>1.8</v>
      </c>
      <c r="L36" s="170">
        <f>I36/E36*100</f>
        <v>109.03868763648023</v>
      </c>
      <c r="M36" s="130">
        <v>2981943</v>
      </c>
      <c r="N36" s="168">
        <f>M36/M50*100</f>
        <v>2.1382566685304227</v>
      </c>
      <c r="O36" s="169">
        <v>1.3</v>
      </c>
      <c r="P36" s="170">
        <f>M36/E36*100</f>
        <v>116.32048114378533</v>
      </c>
      <c r="Q36" s="130">
        <v>2850013</v>
      </c>
      <c r="R36" s="168">
        <f>Q36/Q50*100</f>
        <v>2.0979777647761004</v>
      </c>
      <c r="S36" s="169">
        <v>1.2</v>
      </c>
      <c r="T36" s="170">
        <f t="shared" si="4"/>
        <v>111.17411815921466</v>
      </c>
      <c r="U36" s="130">
        <v>3391881</v>
      </c>
      <c r="V36" s="168">
        <f>U36/U50*100</f>
        <v>2.3905607708069812</v>
      </c>
      <c r="W36" s="169">
        <v>1.3</v>
      </c>
      <c r="X36" s="172">
        <f t="shared" si="5"/>
        <v>132.31145930772777</v>
      </c>
    </row>
    <row r="37" spans="1:24" s="177" customFormat="1" x14ac:dyDescent="0.2">
      <c r="A37" s="42"/>
      <c r="B37" s="42"/>
      <c r="C37" s="1145"/>
      <c r="D37" s="216" t="s">
        <v>50</v>
      </c>
      <c r="E37" s="132">
        <v>61983975</v>
      </c>
      <c r="F37" s="168">
        <f>E37/E50*100</f>
        <v>52.132416795778923</v>
      </c>
      <c r="G37" s="169">
        <v>48.6</v>
      </c>
      <c r="H37" s="170">
        <v>100</v>
      </c>
      <c r="I37" s="132">
        <v>63740953</v>
      </c>
      <c r="J37" s="168">
        <f>I37/I50*100</f>
        <v>41.477796660282998</v>
      </c>
      <c r="K37" s="169">
        <v>48.4</v>
      </c>
      <c r="L37" s="170">
        <f>I37/E37*100</f>
        <v>102.83456812829445</v>
      </c>
      <c r="M37" s="132">
        <f>SUM(M34:M36)</f>
        <v>69532122</v>
      </c>
      <c r="N37" s="168">
        <f>M37/M50*100</f>
        <v>49.859277505831237</v>
      </c>
      <c r="O37" s="169">
        <v>48.5</v>
      </c>
      <c r="P37" s="170">
        <f>M37/E37*100</f>
        <v>112.1775781562896</v>
      </c>
      <c r="Q37" s="132">
        <f>SUM(Q34:Q36)</f>
        <v>66443405</v>
      </c>
      <c r="R37" s="168">
        <f>Q37/Q50*100</f>
        <v>48.910929987341525</v>
      </c>
      <c r="S37" s="169">
        <v>46.3</v>
      </c>
      <c r="T37" s="170">
        <f t="shared" si="4"/>
        <v>107.19448857547455</v>
      </c>
      <c r="U37" s="132">
        <f>SUM(U34:U36)</f>
        <v>67522090</v>
      </c>
      <c r="V37" s="168">
        <f>U37/U50*100</f>
        <v>47.58883331015987</v>
      </c>
      <c r="W37" s="169">
        <v>45.9</v>
      </c>
      <c r="X37" s="172">
        <f t="shared" si="5"/>
        <v>108.93475289379231</v>
      </c>
    </row>
    <row r="38" spans="1:24" s="177" customFormat="1" ht="13.5" customHeight="1" x14ac:dyDescent="0.2">
      <c r="A38" s="42"/>
      <c r="B38" s="42"/>
      <c r="C38" s="1146" t="s">
        <v>63</v>
      </c>
      <c r="D38" s="216" t="s">
        <v>228</v>
      </c>
      <c r="E38" s="130">
        <v>13079857</v>
      </c>
      <c r="F38" s="168">
        <f>E38/E50*100</f>
        <v>11.000981410972537</v>
      </c>
      <c r="G38" s="169">
        <v>13</v>
      </c>
      <c r="H38" s="217">
        <v>100</v>
      </c>
      <c r="I38" s="130">
        <v>16331906</v>
      </c>
      <c r="J38" s="168">
        <f>I38/I50*100</f>
        <v>10.627570569000683</v>
      </c>
      <c r="K38" s="169">
        <v>13.2</v>
      </c>
      <c r="L38" s="170">
        <f>I38/E38*100</f>
        <v>124.86303175944509</v>
      </c>
      <c r="M38" s="130">
        <v>10684514</v>
      </c>
      <c r="N38" s="168">
        <f>M38/M50*100</f>
        <v>7.6615258274576883</v>
      </c>
      <c r="O38" s="169">
        <v>11.2</v>
      </c>
      <c r="P38" s="170">
        <f>M38/E38*100</f>
        <v>81.686779908985244</v>
      </c>
      <c r="Q38" s="130">
        <v>11115412</v>
      </c>
      <c r="R38" s="168">
        <f>Q38/Q50*100</f>
        <v>8.1823792461035953</v>
      </c>
      <c r="S38" s="169">
        <v>10.5</v>
      </c>
      <c r="T38" s="170">
        <f t="shared" si="4"/>
        <v>84.981143142467076</v>
      </c>
      <c r="U38" s="130">
        <v>16505730</v>
      </c>
      <c r="V38" s="168">
        <f>U38/U50*100</f>
        <v>11.633058657285417</v>
      </c>
      <c r="W38" s="169">
        <v>13.1</v>
      </c>
      <c r="X38" s="172">
        <f t="shared" si="5"/>
        <v>126.19197595203066</v>
      </c>
    </row>
    <row r="39" spans="1:24" s="177" customFormat="1" x14ac:dyDescent="0.2">
      <c r="A39" s="42"/>
      <c r="B39" s="42"/>
      <c r="C39" s="1144"/>
      <c r="D39" s="216" t="s">
        <v>51</v>
      </c>
      <c r="E39" s="220">
        <v>86200</v>
      </c>
      <c r="F39" s="219" t="s">
        <v>223</v>
      </c>
      <c r="G39" s="221" t="s">
        <v>220</v>
      </c>
      <c r="H39" s="179" t="s">
        <v>223</v>
      </c>
      <c r="I39" s="220">
        <v>251595</v>
      </c>
      <c r="J39" s="219" t="s">
        <v>223</v>
      </c>
      <c r="K39" s="221">
        <v>0</v>
      </c>
      <c r="L39" s="219" t="s">
        <v>223</v>
      </c>
      <c r="M39" s="898" t="s">
        <v>223</v>
      </c>
      <c r="N39" s="219" t="s">
        <v>223</v>
      </c>
      <c r="O39" s="219" t="s">
        <v>220</v>
      </c>
      <c r="P39" s="179" t="s">
        <v>223</v>
      </c>
      <c r="Q39" s="220" t="s">
        <v>220</v>
      </c>
      <c r="R39" s="219" t="s">
        <v>220</v>
      </c>
      <c r="S39" s="864" t="s">
        <v>220</v>
      </c>
      <c r="T39" s="171" t="s">
        <v>223</v>
      </c>
      <c r="U39" s="220" t="s">
        <v>223</v>
      </c>
      <c r="V39" s="219" t="s">
        <v>220</v>
      </c>
      <c r="W39" s="219" t="s">
        <v>220</v>
      </c>
      <c r="X39" s="222" t="s">
        <v>220</v>
      </c>
    </row>
    <row r="40" spans="1:24" s="177" customFormat="1" x14ac:dyDescent="0.2">
      <c r="A40" s="42"/>
      <c r="B40" s="42"/>
      <c r="C40" s="1144"/>
      <c r="D40" s="216" t="s">
        <v>52</v>
      </c>
      <c r="E40" s="224" t="s">
        <v>220</v>
      </c>
      <c r="F40" s="219" t="s">
        <v>223</v>
      </c>
      <c r="G40" s="221" t="s">
        <v>220</v>
      </c>
      <c r="H40" s="179" t="s">
        <v>223</v>
      </c>
      <c r="I40" s="224" t="s">
        <v>220</v>
      </c>
      <c r="J40" s="219" t="s">
        <v>223</v>
      </c>
      <c r="K40" s="221" t="s">
        <v>220</v>
      </c>
      <c r="L40" s="179" t="s">
        <v>223</v>
      </c>
      <c r="M40" s="224" t="s">
        <v>220</v>
      </c>
      <c r="N40" s="219" t="s">
        <v>223</v>
      </c>
      <c r="O40" s="219" t="s">
        <v>220</v>
      </c>
      <c r="P40" s="179" t="s">
        <v>223</v>
      </c>
      <c r="Q40" s="224" t="s">
        <v>220</v>
      </c>
      <c r="R40" s="219" t="s">
        <v>223</v>
      </c>
      <c r="S40" s="864" t="s">
        <v>220</v>
      </c>
      <c r="T40" s="179" t="s">
        <v>223</v>
      </c>
      <c r="U40" s="224" t="s">
        <v>223</v>
      </c>
      <c r="V40" s="219" t="s">
        <v>220</v>
      </c>
      <c r="W40" s="219" t="s">
        <v>220</v>
      </c>
      <c r="X40" s="222" t="s">
        <v>220</v>
      </c>
    </row>
    <row r="41" spans="1:24" s="177" customFormat="1" x14ac:dyDescent="0.2">
      <c r="A41" s="42"/>
      <c r="B41" s="42"/>
      <c r="C41" s="1145"/>
      <c r="D41" s="216" t="s">
        <v>50</v>
      </c>
      <c r="E41" s="132">
        <v>13166057</v>
      </c>
      <c r="F41" s="168">
        <f>E41/E50*100</f>
        <v>11.073481026039111</v>
      </c>
      <c r="G41" s="169">
        <v>13</v>
      </c>
      <c r="H41" s="217">
        <v>100</v>
      </c>
      <c r="I41" s="132">
        <v>16583501</v>
      </c>
      <c r="J41" s="168">
        <f>I41/I50*100</f>
        <v>10.791289587301899</v>
      </c>
      <c r="K41" s="169">
        <v>13.2</v>
      </c>
      <c r="L41" s="217">
        <f>I41/E41*100</f>
        <v>125.95647276933406</v>
      </c>
      <c r="M41" s="132">
        <f>SUM(M38:M40)</f>
        <v>10684514</v>
      </c>
      <c r="N41" s="168">
        <f>M41/M50*100</f>
        <v>7.6615258274576883</v>
      </c>
      <c r="O41" s="169">
        <v>11.2</v>
      </c>
      <c r="P41" s="217">
        <f>M41/E41*100</f>
        <v>81.151965239099297</v>
      </c>
      <c r="Q41" s="132">
        <f>SUM(Q38:Q40)</f>
        <v>11115412</v>
      </c>
      <c r="R41" s="168">
        <f>Q41/Q50*100</f>
        <v>8.1823792461035953</v>
      </c>
      <c r="S41" s="169">
        <v>10.5</v>
      </c>
      <c r="T41" s="170">
        <f t="shared" si="4"/>
        <v>84.424759819891406</v>
      </c>
      <c r="U41" s="132">
        <f>SUM(U38:U40)</f>
        <v>16505730</v>
      </c>
      <c r="V41" s="168">
        <f>U41/U50*100</f>
        <v>11.633058657285417</v>
      </c>
      <c r="W41" s="169">
        <v>13.1</v>
      </c>
      <c r="X41" s="172">
        <f t="shared" si="5"/>
        <v>125.36577959521213</v>
      </c>
    </row>
    <row r="42" spans="1:24" s="177" customFormat="1" x14ac:dyDescent="0.2">
      <c r="A42" s="42"/>
      <c r="B42" s="42"/>
      <c r="C42" s="173" t="s">
        <v>53</v>
      </c>
      <c r="D42" s="174"/>
      <c r="E42" s="130">
        <v>20524265</v>
      </c>
      <c r="F42" s="168">
        <f>E42/E50*100</f>
        <v>17.262196195178149</v>
      </c>
      <c r="G42" s="169">
        <v>16.7</v>
      </c>
      <c r="H42" s="217">
        <v>100</v>
      </c>
      <c r="I42" s="130">
        <v>21618606</v>
      </c>
      <c r="J42" s="168">
        <f>I42/I50*100</f>
        <v>14.067755525192318</v>
      </c>
      <c r="K42" s="169">
        <v>17.3</v>
      </c>
      <c r="L42" s="217">
        <f>I42/E42*100</f>
        <v>105.33193758704635</v>
      </c>
      <c r="M42" s="130">
        <v>25448128</v>
      </c>
      <c r="N42" s="168">
        <f>M42/M50*100</f>
        <v>18.248044780740532</v>
      </c>
      <c r="O42" s="169">
        <v>19.399999999999999</v>
      </c>
      <c r="P42" s="217">
        <f>M42/E42*100</f>
        <v>123.99044740457211</v>
      </c>
      <c r="Q42" s="130">
        <v>26815382</v>
      </c>
      <c r="R42" s="168">
        <f>Q42/Q50*100</f>
        <v>19.739585465040783</v>
      </c>
      <c r="S42" s="169">
        <v>20.100000000000001</v>
      </c>
      <c r="T42" s="170">
        <f t="shared" si="4"/>
        <v>130.6520939970323</v>
      </c>
      <c r="U42" s="130">
        <v>26113747</v>
      </c>
      <c r="V42" s="168">
        <f>U42/U50*100</f>
        <v>18.404684349768903</v>
      </c>
      <c r="W42" s="169">
        <v>18.399999999999999</v>
      </c>
      <c r="X42" s="172">
        <f t="shared" si="5"/>
        <v>127.2335306526202</v>
      </c>
    </row>
    <row r="43" spans="1:24" s="177" customFormat="1" x14ac:dyDescent="0.2">
      <c r="A43" s="42"/>
      <c r="B43" s="42"/>
      <c r="C43" s="173" t="s">
        <v>54</v>
      </c>
      <c r="D43" s="174"/>
      <c r="E43" s="136">
        <v>1180209</v>
      </c>
      <c r="F43" s="168">
        <f>E43/E50*100</f>
        <v>0.99262990949079088</v>
      </c>
      <c r="G43" s="169">
        <v>1</v>
      </c>
      <c r="H43" s="217">
        <v>100</v>
      </c>
      <c r="I43" s="136">
        <v>939997</v>
      </c>
      <c r="J43" s="168">
        <f>I43/I50*100</f>
        <v>0.61167903196044204</v>
      </c>
      <c r="K43" s="169">
        <v>1</v>
      </c>
      <c r="L43" s="217">
        <f>I43/E43*100</f>
        <v>79.646655804183837</v>
      </c>
      <c r="M43" s="136">
        <v>885212</v>
      </c>
      <c r="N43" s="168">
        <f>M43/M50*100</f>
        <v>0.63475742563260007</v>
      </c>
      <c r="O43" s="169">
        <v>0.8</v>
      </c>
      <c r="P43" s="217">
        <f>M43/E43*100</f>
        <v>75.004681374231168</v>
      </c>
      <c r="Q43" s="136">
        <v>1186277</v>
      </c>
      <c r="R43" s="168">
        <f>Q43/Q50*100</f>
        <v>0.87325312862267579</v>
      </c>
      <c r="S43" s="169">
        <v>0.8</v>
      </c>
      <c r="T43" s="170">
        <f t="shared" si="4"/>
        <v>100.51414622325368</v>
      </c>
      <c r="U43" s="136">
        <v>1208008</v>
      </c>
      <c r="V43" s="168">
        <f>U43/U50*100</f>
        <v>0.85139087592430263</v>
      </c>
      <c r="W43" s="169">
        <v>0.8</v>
      </c>
      <c r="X43" s="172">
        <f t="shared" si="5"/>
        <v>102.35543026701204</v>
      </c>
    </row>
    <row r="44" spans="1:24" s="177" customFormat="1" x14ac:dyDescent="0.2">
      <c r="A44" s="42"/>
      <c r="B44" s="42"/>
      <c r="C44" s="173" t="s">
        <v>55</v>
      </c>
      <c r="D44" s="174"/>
      <c r="E44" s="132">
        <v>6437232</v>
      </c>
      <c r="F44" s="168">
        <f>E44/E50*100</f>
        <v>5.4141164976128993</v>
      </c>
      <c r="G44" s="169">
        <v>5.4</v>
      </c>
      <c r="H44" s="217">
        <v>100</v>
      </c>
      <c r="I44" s="132">
        <v>35432741</v>
      </c>
      <c r="J44" s="168">
        <f>I44/I50*100</f>
        <v>23.056950941955204</v>
      </c>
      <c r="K44" s="169">
        <v>5.6</v>
      </c>
      <c r="L44" s="217">
        <f>I44/E44*100</f>
        <v>550.43442585260254</v>
      </c>
      <c r="M44" s="132">
        <v>8947584</v>
      </c>
      <c r="N44" s="168">
        <f>M44/M50*100</f>
        <v>6.4160284603817423</v>
      </c>
      <c r="O44" s="169">
        <v>6.3</v>
      </c>
      <c r="P44" s="217">
        <f>M44/E44*100</f>
        <v>138.99738272599154</v>
      </c>
      <c r="Q44" s="132">
        <v>10659065</v>
      </c>
      <c r="R44" s="168">
        <f>Q44/Q50*100</f>
        <v>7.8464488980587683</v>
      </c>
      <c r="S44" s="169">
        <v>7.4</v>
      </c>
      <c r="T44" s="170">
        <f t="shared" si="4"/>
        <v>165.58460220169167</v>
      </c>
      <c r="U44" s="132">
        <v>9826843</v>
      </c>
      <c r="V44" s="168">
        <f>U44/U50*100</f>
        <v>6.9258518729516716</v>
      </c>
      <c r="W44" s="169">
        <v>7.4</v>
      </c>
      <c r="X44" s="172">
        <f t="shared" si="5"/>
        <v>152.65634359612952</v>
      </c>
    </row>
    <row r="45" spans="1:24" s="177" customFormat="1" x14ac:dyDescent="0.2">
      <c r="A45" s="42"/>
      <c r="B45" s="42"/>
      <c r="C45" s="173" t="s">
        <v>56</v>
      </c>
      <c r="D45" s="174"/>
      <c r="E45" s="130">
        <v>4888987</v>
      </c>
      <c r="F45" s="168">
        <f>E45/E50*100</f>
        <v>4.111945192174991</v>
      </c>
      <c r="G45" s="169">
        <v>6.3</v>
      </c>
      <c r="H45" s="217">
        <v>100</v>
      </c>
      <c r="I45" s="130">
        <v>4886029</v>
      </c>
      <c r="J45" s="168">
        <f>I45/I50*100</f>
        <v>3.1794585396024102</v>
      </c>
      <c r="K45" s="169">
        <v>5.7</v>
      </c>
      <c r="L45" s="217">
        <f>I45/E45*100</f>
        <v>99.939496668737306</v>
      </c>
      <c r="M45" s="130">
        <v>13824308</v>
      </c>
      <c r="N45" s="168">
        <f>M45/M50*100</f>
        <v>9.9129724373733747</v>
      </c>
      <c r="O45" s="169">
        <v>6.5</v>
      </c>
      <c r="P45" s="217">
        <f>M45/E45*100</f>
        <v>282.76426179901887</v>
      </c>
      <c r="Q45" s="130">
        <v>9189763</v>
      </c>
      <c r="R45" s="168">
        <f>Q45/Q50*100</f>
        <v>6.7648528050791734</v>
      </c>
      <c r="S45" s="169">
        <v>7.1</v>
      </c>
      <c r="T45" s="170">
        <f t="shared" si="4"/>
        <v>187.96865281089927</v>
      </c>
      <c r="U45" s="130">
        <v>9344680</v>
      </c>
      <c r="V45" s="168">
        <f>U45/U50*100</f>
        <v>6.5860286442079143</v>
      </c>
      <c r="W45" s="169">
        <v>6.1</v>
      </c>
      <c r="X45" s="172">
        <f t="shared" si="5"/>
        <v>191.13734603916924</v>
      </c>
    </row>
    <row r="46" spans="1:24" s="177" customFormat="1" x14ac:dyDescent="0.2">
      <c r="A46" s="42"/>
      <c r="B46" s="42"/>
      <c r="C46" s="173" t="s">
        <v>57</v>
      </c>
      <c r="D46" s="174"/>
      <c r="E46" s="220" t="s">
        <v>220</v>
      </c>
      <c r="F46" s="219" t="s">
        <v>223</v>
      </c>
      <c r="G46" s="221" t="s">
        <v>220</v>
      </c>
      <c r="H46" s="179" t="s">
        <v>223</v>
      </c>
      <c r="I46" s="220" t="s">
        <v>220</v>
      </c>
      <c r="J46" s="219" t="s">
        <v>223</v>
      </c>
      <c r="K46" s="221" t="s">
        <v>220</v>
      </c>
      <c r="L46" s="179" t="s">
        <v>223</v>
      </c>
      <c r="M46" s="220" t="s">
        <v>220</v>
      </c>
      <c r="N46" s="219" t="s">
        <v>223</v>
      </c>
      <c r="O46" s="219" t="s">
        <v>223</v>
      </c>
      <c r="P46" s="179" t="s">
        <v>223</v>
      </c>
      <c r="Q46" s="220" t="s">
        <v>220</v>
      </c>
      <c r="R46" s="219" t="s">
        <v>223</v>
      </c>
      <c r="S46" s="864" t="s">
        <v>220</v>
      </c>
      <c r="T46" s="179" t="s">
        <v>223</v>
      </c>
      <c r="U46" s="220" t="s">
        <v>223</v>
      </c>
      <c r="V46" s="219" t="s">
        <v>223</v>
      </c>
      <c r="W46" s="219" t="s">
        <v>220</v>
      </c>
      <c r="X46" s="222" t="s">
        <v>223</v>
      </c>
    </row>
    <row r="47" spans="1:24" s="177" customFormat="1" x14ac:dyDescent="0.2">
      <c r="A47" s="42"/>
      <c r="B47" s="42"/>
      <c r="C47" s="173" t="s">
        <v>58</v>
      </c>
      <c r="D47" s="174"/>
      <c r="E47" s="130">
        <v>77030</v>
      </c>
      <c r="F47" s="168">
        <f>E47/E50*100</f>
        <v>6.478706900902774E-2</v>
      </c>
      <c r="G47" s="169">
        <v>0.7</v>
      </c>
      <c r="H47" s="217">
        <v>100</v>
      </c>
      <c r="I47" s="130">
        <v>35032</v>
      </c>
      <c r="J47" s="168">
        <f>I47/I50*100</f>
        <v>2.2796178974654392E-2</v>
      </c>
      <c r="K47" s="169">
        <v>0.6</v>
      </c>
      <c r="L47" s="217">
        <f>I47/E47*100</f>
        <v>45.478385044787743</v>
      </c>
      <c r="M47" s="130">
        <v>2975</v>
      </c>
      <c r="N47" s="168">
        <f>M47/M50*100</f>
        <v>2.1332780636242905E-3</v>
      </c>
      <c r="O47" s="169">
        <v>0.5</v>
      </c>
      <c r="P47" s="217">
        <f>M47/E47*100</f>
        <v>3.862131637024536</v>
      </c>
      <c r="Q47" s="130">
        <v>3305</v>
      </c>
      <c r="R47" s="168">
        <f>Q47/Q50*100</f>
        <v>2.4329069771208103E-3</v>
      </c>
      <c r="S47" s="169">
        <v>0.5</v>
      </c>
      <c r="T47" s="170">
        <f t="shared" si="4"/>
        <v>4.2905361547449044</v>
      </c>
      <c r="U47" s="130">
        <v>4779</v>
      </c>
      <c r="V47" s="168">
        <f>U47/U50*100</f>
        <v>3.3681871279347842E-3</v>
      </c>
      <c r="W47" s="169">
        <v>0.4</v>
      </c>
      <c r="X47" s="172">
        <f t="shared" si="5"/>
        <v>6.2040763338958849</v>
      </c>
    </row>
    <row r="48" spans="1:24" s="177" customFormat="1" x14ac:dyDescent="0.2">
      <c r="A48" s="42"/>
      <c r="B48" s="42"/>
      <c r="C48" s="173" t="s">
        <v>59</v>
      </c>
      <c r="D48" s="174"/>
      <c r="E48" s="132">
        <v>10639428</v>
      </c>
      <c r="F48" s="168">
        <f>E48/E50*100</f>
        <v>8.9484273147161097</v>
      </c>
      <c r="G48" s="169">
        <v>8.3000000000000007</v>
      </c>
      <c r="H48" s="217">
        <v>100</v>
      </c>
      <c r="I48" s="132">
        <v>10438018</v>
      </c>
      <c r="J48" s="168">
        <f>I48/I50*100</f>
        <v>6.7922735347300787</v>
      </c>
      <c r="K48" s="169">
        <v>8.1</v>
      </c>
      <c r="L48" s="217">
        <f>I48/E48*100</f>
        <v>98.106947102795374</v>
      </c>
      <c r="M48" s="132">
        <v>10131895</v>
      </c>
      <c r="N48" s="168">
        <f>M48/M50*100</f>
        <v>7.2652602845192042</v>
      </c>
      <c r="O48" s="169">
        <v>6.9</v>
      </c>
      <c r="P48" s="217">
        <f>M48/E48*100</f>
        <v>95.229696558875148</v>
      </c>
      <c r="Q48" s="132">
        <v>10433111</v>
      </c>
      <c r="R48" s="168">
        <f>Q48/Q50*100</f>
        <v>7.6801175627763616</v>
      </c>
      <c r="S48" s="169">
        <v>7.3</v>
      </c>
      <c r="T48" s="170">
        <f t="shared" si="4"/>
        <v>98.060826202310878</v>
      </c>
      <c r="U48" s="132">
        <v>11360539</v>
      </c>
      <c r="V48" s="168">
        <f>U48/U50*100</f>
        <v>8.0067841025739916</v>
      </c>
      <c r="W48" s="169">
        <v>7.9</v>
      </c>
      <c r="X48" s="172">
        <f t="shared" si="5"/>
        <v>106.77772338888896</v>
      </c>
    </row>
    <row r="49" spans="1:24" s="177" customFormat="1" ht="13.5" thickBot="1" x14ac:dyDescent="0.25">
      <c r="A49" s="42"/>
      <c r="B49" s="42"/>
      <c r="C49" s="183" t="s">
        <v>194</v>
      </c>
      <c r="D49" s="184"/>
      <c r="E49" s="225" t="s">
        <v>220</v>
      </c>
      <c r="F49" s="219" t="s">
        <v>220</v>
      </c>
      <c r="G49" s="226" t="s">
        <v>220</v>
      </c>
      <c r="H49" s="227" t="s">
        <v>223</v>
      </c>
      <c r="I49" s="225" t="s">
        <v>220</v>
      </c>
      <c r="J49" s="219" t="s">
        <v>220</v>
      </c>
      <c r="K49" s="226" t="s">
        <v>220</v>
      </c>
      <c r="L49" s="227" t="s">
        <v>223</v>
      </c>
      <c r="M49" s="225" t="s">
        <v>220</v>
      </c>
      <c r="N49" s="219" t="s">
        <v>223</v>
      </c>
      <c r="O49" s="226" t="s">
        <v>220</v>
      </c>
      <c r="P49" s="227" t="s">
        <v>223</v>
      </c>
      <c r="Q49" s="225" t="s">
        <v>220</v>
      </c>
      <c r="R49" s="228" t="s">
        <v>223</v>
      </c>
      <c r="S49" s="865" t="s">
        <v>220</v>
      </c>
      <c r="T49" s="179" t="s">
        <v>223</v>
      </c>
      <c r="U49" s="225" t="s">
        <v>223</v>
      </c>
      <c r="V49" s="228" t="s">
        <v>223</v>
      </c>
      <c r="W49" s="228" t="s">
        <v>220</v>
      </c>
      <c r="X49" s="229" t="s">
        <v>223</v>
      </c>
    </row>
    <row r="50" spans="1:24" s="177" customFormat="1" ht="14" thickTop="1" thickBot="1" x14ac:dyDescent="0.25">
      <c r="A50" s="42"/>
      <c r="B50" s="42"/>
      <c r="C50" s="1147" t="s">
        <v>229</v>
      </c>
      <c r="D50" s="1148"/>
      <c r="E50" s="194">
        <f>E37+E41+E42+E43+E44+E45+E47+E48</f>
        <v>118897183</v>
      </c>
      <c r="F50" s="192">
        <v>99.999999999999986</v>
      </c>
      <c r="G50" s="195">
        <v>100</v>
      </c>
      <c r="H50" s="230">
        <v>100</v>
      </c>
      <c r="I50" s="194">
        <f>I37+I41+I42+I43+I44+I45+I47+I48</f>
        <v>153674877</v>
      </c>
      <c r="J50" s="192">
        <v>99.999999999999986</v>
      </c>
      <c r="K50" s="195">
        <v>100</v>
      </c>
      <c r="L50" s="230">
        <f>I50/E50*100</f>
        <v>129.25022538170649</v>
      </c>
      <c r="M50" s="194">
        <f>M37+M41+M42+M43+M44+M45+M47+M48</f>
        <v>139456738</v>
      </c>
      <c r="N50" s="192">
        <f>N37+N41+N42+N43+N44+N45+N47+N48</f>
        <v>99.999999999999986</v>
      </c>
      <c r="O50" s="195">
        <v>100</v>
      </c>
      <c r="P50" s="230">
        <f>M50/E50*100</f>
        <v>117.29187730208881</v>
      </c>
      <c r="Q50" s="199">
        <f>Q37+Q41+Q42+Q43+Q44+Q45+Q47+Q48</f>
        <v>135845720</v>
      </c>
      <c r="R50" s="192">
        <f>R37+R41+R42+R43+R44+R45+R47+R48</f>
        <v>100</v>
      </c>
      <c r="S50" s="231">
        <v>100</v>
      </c>
      <c r="T50" s="193">
        <f t="shared" si="4"/>
        <v>114.25478432066805</v>
      </c>
      <c r="U50" s="199">
        <f>U37+U41+U42+U43+U44+U45+U47+U48</f>
        <v>141886416</v>
      </c>
      <c r="V50" s="192">
        <f>V37+V41+V42+V43+V44+V45+V47+V48</f>
        <v>100</v>
      </c>
      <c r="W50" s="231">
        <v>100</v>
      </c>
      <c r="X50" s="232">
        <f>U50/E50*100</f>
        <v>119.33538913196959</v>
      </c>
    </row>
    <row r="51" spans="1:24" s="177" customFormat="1" x14ac:dyDescent="0.2">
      <c r="A51" s="42"/>
      <c r="B51" s="42"/>
      <c r="C51" s="233"/>
      <c r="D51" s="233"/>
      <c r="E51" s="234"/>
      <c r="F51" s="235"/>
      <c r="G51" s="235"/>
      <c r="H51" s="236"/>
      <c r="I51" s="233"/>
      <c r="J51" s="233"/>
      <c r="K51" s="233"/>
      <c r="L51" s="233"/>
      <c r="M51" s="233"/>
      <c r="N51" s="233"/>
      <c r="O51" s="233"/>
      <c r="P51" s="233"/>
      <c r="Q51" s="234"/>
      <c r="R51" s="234"/>
      <c r="S51" s="234"/>
      <c r="T51" s="234"/>
    </row>
    <row r="52" spans="1:24" s="177" customFormat="1" x14ac:dyDescent="0.2">
      <c r="A52" s="42"/>
      <c r="B52" s="42"/>
      <c r="C52" s="237" t="s">
        <v>186</v>
      </c>
      <c r="D52" s="237"/>
      <c r="E52" s="237"/>
      <c r="F52" s="237"/>
      <c r="G52" s="237"/>
      <c r="H52" s="237"/>
      <c r="I52" s="237"/>
      <c r="J52" s="237"/>
      <c r="K52" s="237"/>
      <c r="L52" s="237"/>
      <c r="M52" s="237"/>
      <c r="N52" s="237"/>
      <c r="O52" s="237"/>
      <c r="P52" s="237"/>
      <c r="Q52" s="237"/>
      <c r="R52" s="237"/>
      <c r="S52" s="237"/>
      <c r="T52" s="234"/>
    </row>
    <row r="53" spans="1:24" s="177" customFormat="1" x14ac:dyDescent="0.2">
      <c r="A53" s="42"/>
      <c r="B53" s="42"/>
      <c r="C53" s="234"/>
      <c r="D53" s="234"/>
      <c r="E53" s="234"/>
      <c r="F53" s="238"/>
      <c r="G53" s="239"/>
      <c r="H53" s="240"/>
      <c r="I53" s="234"/>
      <c r="J53" s="235"/>
      <c r="K53" s="240"/>
      <c r="L53" s="234"/>
      <c r="M53" s="234"/>
      <c r="N53" s="234"/>
      <c r="O53" s="234"/>
      <c r="P53" s="234"/>
      <c r="Q53" s="234"/>
      <c r="R53" s="234"/>
      <c r="S53" s="234"/>
      <c r="T53" s="234"/>
    </row>
    <row r="54" spans="1:24" s="177" customFormat="1" x14ac:dyDescent="0.2">
      <c r="A54" s="42"/>
      <c r="B54" s="42"/>
      <c r="F54" s="241"/>
      <c r="G54" s="242"/>
      <c r="H54" s="243"/>
      <c r="J54" s="244"/>
      <c r="K54" s="243"/>
    </row>
    <row r="55" spans="1:24" s="177" customFormat="1" x14ac:dyDescent="0.2">
      <c r="A55" s="42"/>
      <c r="B55" s="42"/>
      <c r="F55" s="241"/>
      <c r="G55" s="242"/>
      <c r="H55" s="243"/>
      <c r="J55" s="244"/>
      <c r="K55" s="243"/>
    </row>
  </sheetData>
  <mergeCells count="20">
    <mergeCell ref="M31:P31"/>
    <mergeCell ref="Q31:T31"/>
    <mergeCell ref="U31:X31"/>
    <mergeCell ref="C2:F2"/>
    <mergeCell ref="R3:T3"/>
    <mergeCell ref="C4:D6"/>
    <mergeCell ref="E4:H4"/>
    <mergeCell ref="I4:L4"/>
    <mergeCell ref="M4:P4"/>
    <mergeCell ref="Q4:T4"/>
    <mergeCell ref="C34:C37"/>
    <mergeCell ref="C38:C41"/>
    <mergeCell ref="C50:D50"/>
    <mergeCell ref="U4:X4"/>
    <mergeCell ref="C29:D29"/>
    <mergeCell ref="R30:T30"/>
    <mergeCell ref="V30:X30"/>
    <mergeCell ref="C31:D33"/>
    <mergeCell ref="E31:H31"/>
    <mergeCell ref="I31:L31"/>
  </mergeCells>
  <phoneticPr fontId="2"/>
  <printOptions horizontalCentered="1" verticalCentered="1"/>
  <pageMargins left="0.6" right="0.38" top="1" bottom="0.41" header="0.51200000000000001" footer="0.51200000000000001"/>
  <pageSetup paperSize="9" scale="73" orientation="landscape" blackAndWhite="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indexed="13"/>
    <pageSetUpPr fitToPage="1"/>
  </sheetPr>
  <dimension ref="A1:V26"/>
  <sheetViews>
    <sheetView showGridLines="0" zoomScale="55" zoomScaleNormal="55" workbookViewId="0">
      <selection activeCell="C4" sqref="C4:D5"/>
    </sheetView>
  </sheetViews>
  <sheetFormatPr defaultColWidth="9" defaultRowHeight="13" x14ac:dyDescent="0.2"/>
  <cols>
    <col min="1" max="1" width="9" style="39" customWidth="1"/>
    <col min="2" max="2" width="1.54296875" style="39" customWidth="1"/>
    <col min="3" max="3" width="4" style="365" customWidth="1"/>
    <col min="4" max="4" width="26.90625" style="365" customWidth="1"/>
    <col min="5" max="5" width="10.453125" style="356" customWidth="1"/>
    <col min="6" max="6" width="8" style="406" bestFit="1" customWidth="1"/>
    <col min="7" max="7" width="8.6328125" style="407" customWidth="1"/>
    <col min="8" max="8" width="10.453125" style="356" customWidth="1"/>
    <col min="9" max="9" width="8" style="406" bestFit="1" customWidth="1"/>
    <col min="10" max="10" width="8.6328125" style="407" customWidth="1"/>
    <col min="11" max="11" width="10.90625" style="356" bestFit="1" customWidth="1"/>
    <col min="12" max="12" width="7.90625" style="408" customWidth="1"/>
    <col min="13" max="13" width="8.6328125" style="409" customWidth="1"/>
    <col min="14" max="14" width="10.90625" style="359" bestFit="1" customWidth="1"/>
    <col min="15" max="15" width="7.90625" style="408" customWidth="1"/>
    <col min="16" max="16" width="8.6328125" style="409" customWidth="1"/>
    <col min="17" max="17" width="10.90625" style="359" bestFit="1" customWidth="1"/>
    <col min="18" max="18" width="7.90625" style="408" customWidth="1"/>
    <col min="19" max="19" width="8.6328125" style="409" customWidth="1"/>
    <col min="20" max="20" width="10.08984375" style="365" customWidth="1"/>
    <col min="21" max="21" width="7.90625" style="365" customWidth="1"/>
    <col min="22" max="22" width="10" style="365" customWidth="1"/>
    <col min="23" max="16384" width="9" style="365"/>
  </cols>
  <sheetData>
    <row r="1" spans="1:22" s="39" customFormat="1" ht="16.5" x14ac:dyDescent="0.25">
      <c r="A1" s="39" t="s">
        <v>258</v>
      </c>
      <c r="C1" s="5" t="s">
        <v>262</v>
      </c>
      <c r="E1" s="353"/>
      <c r="F1" s="354"/>
      <c r="G1" s="355"/>
      <c r="H1" s="356"/>
      <c r="I1" s="354"/>
      <c r="J1" s="355"/>
      <c r="K1" s="356"/>
      <c r="L1" s="357"/>
      <c r="M1" s="358"/>
      <c r="N1" s="359"/>
      <c r="O1" s="357"/>
      <c r="P1" s="358"/>
      <c r="Q1" s="359"/>
      <c r="R1" s="357"/>
      <c r="S1" s="358"/>
    </row>
    <row r="2" spans="1:22" ht="16.5" x14ac:dyDescent="0.2">
      <c r="A2" s="39" t="s">
        <v>259</v>
      </c>
      <c r="C2" s="1177" t="s">
        <v>187</v>
      </c>
      <c r="D2" s="1177"/>
      <c r="E2" s="1177"/>
      <c r="F2" s="1177"/>
      <c r="G2" s="1177"/>
      <c r="I2" s="360"/>
      <c r="J2" s="361"/>
      <c r="L2" s="362"/>
      <c r="M2" s="363"/>
      <c r="O2" s="362"/>
      <c r="P2" s="363"/>
      <c r="R2" s="362"/>
      <c r="S2" s="363"/>
      <c r="T2" s="364"/>
      <c r="U2" s="364"/>
      <c r="V2" s="364"/>
    </row>
    <row r="3" spans="1:22" ht="13.5" thickBot="1" x14ac:dyDescent="0.25">
      <c r="C3" s="364"/>
      <c r="D3" s="364"/>
      <c r="F3" s="360"/>
      <c r="G3" s="361"/>
      <c r="I3" s="360"/>
      <c r="J3" s="361"/>
      <c r="L3" s="362"/>
      <c r="M3" s="363"/>
      <c r="O3" s="362"/>
      <c r="P3" s="366"/>
      <c r="R3" s="1104" t="s">
        <v>243</v>
      </c>
      <c r="S3" s="1104"/>
      <c r="T3" s="364"/>
      <c r="U3" s="1176"/>
      <c r="V3" s="1176"/>
    </row>
    <row r="4" spans="1:22" x14ac:dyDescent="0.2">
      <c r="C4" s="1170" t="s">
        <v>69</v>
      </c>
      <c r="D4" s="1171"/>
      <c r="E4" s="1181" t="s">
        <v>313</v>
      </c>
      <c r="F4" s="1182"/>
      <c r="G4" s="1183"/>
      <c r="H4" s="1181" t="s">
        <v>320</v>
      </c>
      <c r="I4" s="1182"/>
      <c r="J4" s="1183"/>
      <c r="K4" s="1181" t="s">
        <v>337</v>
      </c>
      <c r="L4" s="1182"/>
      <c r="M4" s="1183"/>
      <c r="N4" s="1181" t="s">
        <v>353</v>
      </c>
      <c r="O4" s="1182"/>
      <c r="P4" s="1183"/>
      <c r="Q4" s="1178" t="s">
        <v>382</v>
      </c>
      <c r="R4" s="1178"/>
      <c r="S4" s="1179"/>
    </row>
    <row r="5" spans="1:22" ht="13.5" thickBot="1" x14ac:dyDescent="0.25">
      <c r="C5" s="1172"/>
      <c r="D5" s="1173"/>
      <c r="E5" s="873" t="s">
        <v>188</v>
      </c>
      <c r="F5" s="368" t="s">
        <v>189</v>
      </c>
      <c r="G5" s="874" t="s">
        <v>74</v>
      </c>
      <c r="H5" s="369" t="s">
        <v>188</v>
      </c>
      <c r="I5" s="368" t="s">
        <v>189</v>
      </c>
      <c r="J5" s="370" t="s">
        <v>74</v>
      </c>
      <c r="K5" s="873" t="s">
        <v>188</v>
      </c>
      <c r="L5" s="371" t="s">
        <v>189</v>
      </c>
      <c r="M5" s="881" t="s">
        <v>74</v>
      </c>
      <c r="N5" s="372" t="s">
        <v>188</v>
      </c>
      <c r="O5" s="371" t="s">
        <v>189</v>
      </c>
      <c r="P5" s="373" t="s">
        <v>74</v>
      </c>
      <c r="Q5" s="372" t="s">
        <v>188</v>
      </c>
      <c r="R5" s="371" t="s">
        <v>189</v>
      </c>
      <c r="S5" s="374" t="s">
        <v>74</v>
      </c>
    </row>
    <row r="6" spans="1:22" ht="14.25" customHeight="1" thickTop="1" x14ac:dyDescent="0.2">
      <c r="C6" s="1174" t="s">
        <v>39</v>
      </c>
      <c r="D6" s="375" t="s">
        <v>64</v>
      </c>
      <c r="E6" s="122">
        <v>6249916</v>
      </c>
      <c r="F6" s="885">
        <v>22.6</v>
      </c>
      <c r="G6" s="122">
        <v>100</v>
      </c>
      <c r="H6" s="122">
        <v>5977877</v>
      </c>
      <c r="I6" s="885">
        <v>22.8</v>
      </c>
      <c r="J6" s="122">
        <v>95.647317499947206</v>
      </c>
      <c r="K6" s="122">
        <v>6133492</v>
      </c>
      <c r="L6" s="885">
        <v>22.3</v>
      </c>
      <c r="M6" s="248">
        <v>98.13719096384655</v>
      </c>
      <c r="N6" s="122">
        <v>6274285</v>
      </c>
      <c r="O6" s="885">
        <v>22.9</v>
      </c>
      <c r="P6" s="248">
        <v>100.38990924038018</v>
      </c>
      <c r="Q6" s="122">
        <v>6275127</v>
      </c>
      <c r="R6" s="885">
        <f>ROUND(Q6/$Q$14*100,1)</f>
        <v>22.6</v>
      </c>
      <c r="S6" s="899">
        <f>IFERROR(ROUND(Q6/$E$6*100,0),"－")</f>
        <v>100</v>
      </c>
    </row>
    <row r="7" spans="1:22" x14ac:dyDescent="0.2">
      <c r="C7" s="1174"/>
      <c r="D7" s="376" t="s">
        <v>65</v>
      </c>
      <c r="E7" s="131">
        <v>0</v>
      </c>
      <c r="F7" s="885">
        <v>0</v>
      </c>
      <c r="G7" s="130">
        <v>100</v>
      </c>
      <c r="H7" s="131">
        <v>0</v>
      </c>
      <c r="I7" s="885">
        <v>0</v>
      </c>
      <c r="J7" s="891">
        <v>100</v>
      </c>
      <c r="K7" s="131">
        <v>0</v>
      </c>
      <c r="L7" s="885">
        <v>0</v>
      </c>
      <c r="M7" s="893">
        <v>100</v>
      </c>
      <c r="N7" s="131">
        <v>0</v>
      </c>
      <c r="O7" s="885">
        <v>0</v>
      </c>
      <c r="P7" s="249">
        <v>100</v>
      </c>
      <c r="Q7" s="131">
        <v>0</v>
      </c>
      <c r="R7" s="885">
        <f t="shared" ref="R7:R14" si="0">ROUND(Q7/$Q$14*100,1)</f>
        <v>0</v>
      </c>
      <c r="S7" s="900">
        <v>100</v>
      </c>
    </row>
    <row r="8" spans="1:22" x14ac:dyDescent="0.2">
      <c r="C8" s="1174"/>
      <c r="D8" s="376" t="s">
        <v>21</v>
      </c>
      <c r="E8" s="131">
        <v>101</v>
      </c>
      <c r="F8" s="885">
        <v>0</v>
      </c>
      <c r="G8" s="876">
        <v>100</v>
      </c>
      <c r="H8" s="131">
        <v>116</v>
      </c>
      <c r="I8" s="885">
        <v>0</v>
      </c>
      <c r="J8" s="876">
        <v>114.85148514851484</v>
      </c>
      <c r="K8" s="131">
        <v>93</v>
      </c>
      <c r="L8" s="885">
        <v>0</v>
      </c>
      <c r="M8" s="249">
        <v>92.079207920792086</v>
      </c>
      <c r="N8" s="131">
        <v>104</v>
      </c>
      <c r="O8" s="885">
        <v>0</v>
      </c>
      <c r="P8" s="249">
        <v>102.97029702970298</v>
      </c>
      <c r="Q8" s="131">
        <v>97</v>
      </c>
      <c r="R8" s="885">
        <f t="shared" si="0"/>
        <v>0</v>
      </c>
      <c r="S8" s="901">
        <f>IFERROR(ROUND(Q8/$E$8*100,0),"－")</f>
        <v>96</v>
      </c>
    </row>
    <row r="9" spans="1:22" x14ac:dyDescent="0.2">
      <c r="C9" s="1174"/>
      <c r="D9" s="376" t="s">
        <v>22</v>
      </c>
      <c r="E9" s="143">
        <v>1395</v>
      </c>
      <c r="F9" s="885">
        <v>0</v>
      </c>
      <c r="G9" s="876">
        <v>100</v>
      </c>
      <c r="H9" s="143">
        <v>212699</v>
      </c>
      <c r="I9" s="885">
        <v>0.8</v>
      </c>
      <c r="J9" s="876">
        <v>15247.240143369174</v>
      </c>
      <c r="K9" s="143">
        <v>96029</v>
      </c>
      <c r="L9" s="885">
        <v>0.4</v>
      </c>
      <c r="M9" s="249">
        <v>6883.7992831541214</v>
      </c>
      <c r="N9" s="143">
        <v>152</v>
      </c>
      <c r="O9" s="885">
        <v>0</v>
      </c>
      <c r="P9" s="249">
        <v>10.896057347670251</v>
      </c>
      <c r="Q9" s="143">
        <v>1198</v>
      </c>
      <c r="R9" s="885">
        <f t="shared" si="0"/>
        <v>0</v>
      </c>
      <c r="S9" s="901">
        <f>IFERROR(ROUND(Q9/$E$9*100,0),"－")</f>
        <v>86</v>
      </c>
    </row>
    <row r="10" spans="1:22" x14ac:dyDescent="0.2">
      <c r="C10" s="1174"/>
      <c r="D10" s="376" t="s">
        <v>23</v>
      </c>
      <c r="E10" s="143">
        <v>16932253</v>
      </c>
      <c r="F10" s="885">
        <v>61.3</v>
      </c>
      <c r="G10" s="876">
        <v>100</v>
      </c>
      <c r="H10" s="143">
        <v>15972413</v>
      </c>
      <c r="I10" s="885">
        <v>60.8</v>
      </c>
      <c r="J10" s="876">
        <v>94.331291884192851</v>
      </c>
      <c r="K10" s="143">
        <v>17180996</v>
      </c>
      <c r="L10" s="885">
        <v>62.5</v>
      </c>
      <c r="M10" s="249">
        <v>101.46904844854375</v>
      </c>
      <c r="N10" s="143">
        <v>17015567</v>
      </c>
      <c r="O10" s="885">
        <v>62</v>
      </c>
      <c r="P10" s="249">
        <v>100.49204320299255</v>
      </c>
      <c r="Q10" s="143">
        <v>16905357</v>
      </c>
      <c r="R10" s="885">
        <f t="shared" si="0"/>
        <v>61</v>
      </c>
      <c r="S10" s="901">
        <f>IFERROR(ROUND(Q10/$E$10*100,0),"－")</f>
        <v>100</v>
      </c>
    </row>
    <row r="11" spans="1:22" x14ac:dyDescent="0.2">
      <c r="C11" s="1174"/>
      <c r="D11" s="376" t="s">
        <v>28</v>
      </c>
      <c r="E11" s="131">
        <v>3431327</v>
      </c>
      <c r="F11" s="885">
        <v>12.4</v>
      </c>
      <c r="G11" s="876">
        <v>100</v>
      </c>
      <c r="H11" s="131">
        <v>3149192</v>
      </c>
      <c r="I11" s="885">
        <v>12</v>
      </c>
      <c r="J11" s="876">
        <v>91.777670854453689</v>
      </c>
      <c r="K11" s="131">
        <v>3080926</v>
      </c>
      <c r="L11" s="885">
        <v>11.2</v>
      </c>
      <c r="M11" s="249">
        <v>89.788178159644943</v>
      </c>
      <c r="N11" s="131">
        <v>3075235</v>
      </c>
      <c r="O11" s="885">
        <v>11.2</v>
      </c>
      <c r="P11" s="249">
        <v>89.622323958048895</v>
      </c>
      <c r="Q11" s="131">
        <v>3836315</v>
      </c>
      <c r="R11" s="885">
        <f t="shared" si="0"/>
        <v>13.8</v>
      </c>
      <c r="S11" s="901">
        <f>IFERROR(ROUND(Q11/$E$11*100,0),"－")</f>
        <v>112</v>
      </c>
    </row>
    <row r="12" spans="1:22" x14ac:dyDescent="0.2">
      <c r="C12" s="1174"/>
      <c r="D12" s="376" t="s">
        <v>26</v>
      </c>
      <c r="E12" s="131">
        <v>971378</v>
      </c>
      <c r="F12" s="885">
        <v>3.5</v>
      </c>
      <c r="G12" s="876">
        <v>100</v>
      </c>
      <c r="H12" s="131">
        <v>906818</v>
      </c>
      <c r="I12" s="885">
        <v>3.5</v>
      </c>
      <c r="J12" s="876">
        <v>93.353771652230137</v>
      </c>
      <c r="K12" s="131">
        <v>967415</v>
      </c>
      <c r="L12" s="885">
        <v>3.5</v>
      </c>
      <c r="M12" s="249">
        <v>99.592022878838108</v>
      </c>
      <c r="N12" s="131">
        <v>1038006</v>
      </c>
      <c r="O12" s="885">
        <v>3.8</v>
      </c>
      <c r="P12" s="249">
        <v>106.85912178369286</v>
      </c>
      <c r="Q12" s="131">
        <v>651510</v>
      </c>
      <c r="R12" s="885">
        <f t="shared" si="0"/>
        <v>2.4</v>
      </c>
      <c r="S12" s="901">
        <f>IFERROR(ROUND(Q12/$E$12*100,0),"－")</f>
        <v>67</v>
      </c>
    </row>
    <row r="13" spans="1:22" ht="13.5" thickBot="1" x14ac:dyDescent="0.25">
      <c r="C13" s="1174"/>
      <c r="D13" s="384" t="s">
        <v>27</v>
      </c>
      <c r="E13" s="185">
        <v>49168</v>
      </c>
      <c r="F13" s="887">
        <v>0.2</v>
      </c>
      <c r="G13" s="877">
        <v>100</v>
      </c>
      <c r="H13" s="185">
        <v>36774</v>
      </c>
      <c r="I13" s="887">
        <v>0.1</v>
      </c>
      <c r="J13" s="877">
        <v>74.792547998698339</v>
      </c>
      <c r="K13" s="185">
        <v>22142</v>
      </c>
      <c r="L13" s="887">
        <v>0.1</v>
      </c>
      <c r="M13" s="259">
        <v>45.033355027660264</v>
      </c>
      <c r="N13" s="185">
        <v>31740</v>
      </c>
      <c r="O13" s="887">
        <v>0.1</v>
      </c>
      <c r="P13" s="259">
        <v>64.554181581516431</v>
      </c>
      <c r="Q13" s="185">
        <v>49988</v>
      </c>
      <c r="R13" s="887">
        <f t="shared" si="0"/>
        <v>0.2</v>
      </c>
      <c r="S13" s="902">
        <f>IFERROR(ROUND(Q13/$E$13*100,0),"－")</f>
        <v>102</v>
      </c>
    </row>
    <row r="14" spans="1:22" s="377" customFormat="1" ht="14" thickTop="1" thickBot="1" x14ac:dyDescent="0.25">
      <c r="A14" s="39"/>
      <c r="B14" s="39"/>
      <c r="C14" s="1175"/>
      <c r="D14" s="385" t="s">
        <v>70</v>
      </c>
      <c r="E14" s="194">
        <v>27635538</v>
      </c>
      <c r="F14" s="886">
        <v>100</v>
      </c>
      <c r="G14" s="878">
        <v>100</v>
      </c>
      <c r="H14" s="194">
        <v>26255889</v>
      </c>
      <c r="I14" s="886">
        <v>100</v>
      </c>
      <c r="J14" s="878">
        <v>95.007699868191452</v>
      </c>
      <c r="K14" s="194">
        <v>27481093</v>
      </c>
      <c r="L14" s="886">
        <v>100</v>
      </c>
      <c r="M14" s="903">
        <v>99.44113626447222</v>
      </c>
      <c r="N14" s="194">
        <v>27435089</v>
      </c>
      <c r="O14" s="886">
        <v>100</v>
      </c>
      <c r="P14" s="903">
        <v>99.274669449170844</v>
      </c>
      <c r="Q14" s="194">
        <v>27719592</v>
      </c>
      <c r="R14" s="886">
        <f t="shared" si="0"/>
        <v>100</v>
      </c>
      <c r="S14" s="904">
        <f>IFERROR(ROUND(Q14/$E$14*100,0),"－")</f>
        <v>100</v>
      </c>
      <c r="U14" s="365"/>
    </row>
    <row r="15" spans="1:22" ht="13.5" customHeight="1" thickBot="1" x14ac:dyDescent="0.25">
      <c r="C15" s="378"/>
      <c r="D15" s="379"/>
      <c r="E15" s="875"/>
      <c r="F15" s="380"/>
      <c r="G15" s="875"/>
      <c r="H15" s="337"/>
      <c r="I15" s="380"/>
      <c r="J15" s="381"/>
      <c r="K15" s="883"/>
      <c r="L15" s="380"/>
      <c r="M15" s="393"/>
      <c r="N15" s="337"/>
      <c r="O15" s="380"/>
      <c r="P15" s="382"/>
      <c r="Q15" s="337"/>
      <c r="R15" s="380"/>
      <c r="S15" s="393"/>
    </row>
    <row r="16" spans="1:22" ht="13.5" customHeight="1" x14ac:dyDescent="0.2">
      <c r="C16" s="1180" t="s">
        <v>42</v>
      </c>
      <c r="D16" s="383" t="s">
        <v>32</v>
      </c>
      <c r="E16" s="257">
        <v>552734</v>
      </c>
      <c r="F16" s="888">
        <v>2.1</v>
      </c>
      <c r="G16" s="879">
        <v>100</v>
      </c>
      <c r="H16" s="257">
        <v>542791</v>
      </c>
      <c r="I16" s="888">
        <v>2.1</v>
      </c>
      <c r="J16" s="905">
        <v>98.201123867900293</v>
      </c>
      <c r="K16" s="257">
        <v>547767</v>
      </c>
      <c r="L16" s="888">
        <v>2.1</v>
      </c>
      <c r="M16" s="256">
        <v>99.101376068778109</v>
      </c>
      <c r="N16" s="257">
        <v>522128</v>
      </c>
      <c r="O16" s="888">
        <v>1.9</v>
      </c>
      <c r="P16" s="256">
        <v>94.462797656739056</v>
      </c>
      <c r="Q16" s="257">
        <v>535428</v>
      </c>
      <c r="R16" s="888">
        <f>ROUND(Q16/$Q$24*100,1)</f>
        <v>2</v>
      </c>
      <c r="S16" s="906">
        <f>IFERROR(ROUND(Q16/$E$16*100,0),"－")</f>
        <v>97</v>
      </c>
    </row>
    <row r="17" spans="3:22" x14ac:dyDescent="0.2">
      <c r="C17" s="1174"/>
      <c r="D17" s="376" t="s">
        <v>66</v>
      </c>
      <c r="E17" s="131">
        <v>16557713</v>
      </c>
      <c r="F17" s="889">
        <v>61.9</v>
      </c>
      <c r="G17" s="876">
        <v>100</v>
      </c>
      <c r="H17" s="131">
        <v>15487262</v>
      </c>
      <c r="I17" s="889">
        <v>61.2</v>
      </c>
      <c r="J17" s="907">
        <v>93.535031075849659</v>
      </c>
      <c r="K17" s="131">
        <v>16818487</v>
      </c>
      <c r="L17" s="889">
        <v>63.6</v>
      </c>
      <c r="M17" s="249">
        <v>101.5749397274853</v>
      </c>
      <c r="N17" s="131">
        <v>16659839</v>
      </c>
      <c r="O17" s="889">
        <v>62.2</v>
      </c>
      <c r="P17" s="249">
        <v>100.61678807936821</v>
      </c>
      <c r="Q17" s="131">
        <v>16567749</v>
      </c>
      <c r="R17" s="889">
        <f t="shared" ref="R17:R24" si="1">ROUND(Q17/$Q$24*100,1)</f>
        <v>61.5</v>
      </c>
      <c r="S17" s="901">
        <f>IFERROR(ROUND(Q17/$E$17*100,0),"－")</f>
        <v>100</v>
      </c>
    </row>
    <row r="18" spans="3:22" x14ac:dyDescent="0.2">
      <c r="C18" s="1174"/>
      <c r="D18" s="376" t="s">
        <v>298</v>
      </c>
      <c r="E18" s="131">
        <v>8366886</v>
      </c>
      <c r="F18" s="889">
        <v>31.3</v>
      </c>
      <c r="G18" s="880">
        <v>100</v>
      </c>
      <c r="H18" s="131">
        <v>8058014</v>
      </c>
      <c r="I18" s="889">
        <v>31.9</v>
      </c>
      <c r="J18" s="892">
        <v>96.308399564664811</v>
      </c>
      <c r="K18" s="131">
        <v>7847571</v>
      </c>
      <c r="L18" s="889">
        <v>29.7</v>
      </c>
      <c r="M18" s="880">
        <v>93.793210520616626</v>
      </c>
      <c r="N18" s="131">
        <v>8356895</v>
      </c>
      <c r="O18" s="889">
        <v>31.2</v>
      </c>
      <c r="P18" s="880">
        <v>99.880588787752103</v>
      </c>
      <c r="Q18" s="131">
        <v>8993733</v>
      </c>
      <c r="R18" s="889">
        <f t="shared" si="1"/>
        <v>33.4</v>
      </c>
      <c r="S18" s="908">
        <f>IFERROR(ROUND(Q18/$E$18*100,0),"－")</f>
        <v>107</v>
      </c>
    </row>
    <row r="19" spans="3:22" x14ac:dyDescent="0.2">
      <c r="C19" s="1174"/>
      <c r="D19" s="376" t="s">
        <v>299</v>
      </c>
      <c r="E19" s="131">
        <v>0</v>
      </c>
      <c r="F19" s="889">
        <v>0</v>
      </c>
      <c r="G19" s="880">
        <v>100</v>
      </c>
      <c r="H19" s="131">
        <v>0</v>
      </c>
      <c r="I19" s="889">
        <v>0</v>
      </c>
      <c r="J19" s="892">
        <v>100</v>
      </c>
      <c r="K19" s="131">
        <v>0</v>
      </c>
      <c r="L19" s="889">
        <v>0</v>
      </c>
      <c r="M19" s="880">
        <v>100</v>
      </c>
      <c r="N19" s="131">
        <v>0</v>
      </c>
      <c r="O19" s="889">
        <v>0</v>
      </c>
      <c r="P19" s="880">
        <v>100</v>
      </c>
      <c r="Q19" s="131">
        <v>0</v>
      </c>
      <c r="R19" s="889">
        <f t="shared" si="1"/>
        <v>0</v>
      </c>
      <c r="S19" s="908">
        <v>100</v>
      </c>
    </row>
    <row r="20" spans="3:22" x14ac:dyDescent="0.2">
      <c r="C20" s="1174"/>
      <c r="D20" s="376" t="s">
        <v>67</v>
      </c>
      <c r="E20" s="127">
        <v>3</v>
      </c>
      <c r="F20" s="889">
        <v>0</v>
      </c>
      <c r="G20" s="876">
        <v>100</v>
      </c>
      <c r="H20" s="127">
        <v>3</v>
      </c>
      <c r="I20" s="889">
        <v>0</v>
      </c>
      <c r="J20" s="907">
        <v>100</v>
      </c>
      <c r="K20" s="127">
        <v>1</v>
      </c>
      <c r="L20" s="889">
        <v>0</v>
      </c>
      <c r="M20" s="249">
        <v>33.333333333333329</v>
      </c>
      <c r="N20" s="127">
        <v>1</v>
      </c>
      <c r="O20" s="889">
        <v>0</v>
      </c>
      <c r="P20" s="249">
        <v>33.333333333333329</v>
      </c>
      <c r="Q20" s="127">
        <v>1</v>
      </c>
      <c r="R20" s="889">
        <f t="shared" si="1"/>
        <v>0</v>
      </c>
      <c r="S20" s="901">
        <f>IFERROR(ROUND(Q20/$E$20*100,0),"－")</f>
        <v>33</v>
      </c>
    </row>
    <row r="21" spans="3:22" x14ac:dyDescent="0.2">
      <c r="C21" s="1174"/>
      <c r="D21" s="376" t="s">
        <v>68</v>
      </c>
      <c r="E21" s="131">
        <v>238229</v>
      </c>
      <c r="F21" s="885">
        <v>0.9</v>
      </c>
      <c r="G21" s="876">
        <v>100</v>
      </c>
      <c r="H21" s="131">
        <v>221960</v>
      </c>
      <c r="I21" s="885">
        <v>0.9</v>
      </c>
      <c r="J21" s="907">
        <v>93.17085661275496</v>
      </c>
      <c r="K21" s="131">
        <v>216113</v>
      </c>
      <c r="L21" s="885">
        <v>0.8</v>
      </c>
      <c r="M21" s="249">
        <v>90.716495472843363</v>
      </c>
      <c r="N21" s="131">
        <v>201901</v>
      </c>
      <c r="O21" s="889">
        <v>0.8</v>
      </c>
      <c r="P21" s="249">
        <v>84.750806996629294</v>
      </c>
      <c r="Q21" s="131">
        <v>196477</v>
      </c>
      <c r="R21" s="889">
        <f t="shared" si="1"/>
        <v>0.7</v>
      </c>
      <c r="S21" s="901">
        <f>IFERROR(ROUND(Q21/$E$21*100,0),"－")</f>
        <v>82</v>
      </c>
    </row>
    <row r="22" spans="3:22" x14ac:dyDescent="0.2">
      <c r="C22" s="1174"/>
      <c r="D22" s="376" t="s">
        <v>37</v>
      </c>
      <c r="E22" s="131">
        <v>1013155</v>
      </c>
      <c r="F22" s="889">
        <v>3.8</v>
      </c>
      <c r="G22" s="876">
        <v>100</v>
      </c>
      <c r="H22" s="131">
        <v>978444</v>
      </c>
      <c r="I22" s="889">
        <v>3.9</v>
      </c>
      <c r="J22" s="907">
        <v>96.57396943212045</v>
      </c>
      <c r="K22" s="131">
        <v>1013148</v>
      </c>
      <c r="L22" s="889">
        <v>3.8</v>
      </c>
      <c r="M22" s="249">
        <v>99.999309088935064</v>
      </c>
      <c r="N22" s="131">
        <v>1042815</v>
      </c>
      <c r="O22" s="889">
        <v>3.9</v>
      </c>
      <c r="P22" s="249">
        <v>102.92748888373447</v>
      </c>
      <c r="Q22" s="131">
        <v>657750</v>
      </c>
      <c r="R22" s="889">
        <f t="shared" si="1"/>
        <v>2.4</v>
      </c>
      <c r="S22" s="901">
        <f>IFERROR(ROUND(Q22/$E$22*100,0),"－")</f>
        <v>65</v>
      </c>
    </row>
    <row r="23" spans="3:22" ht="13.5" thickBot="1" x14ac:dyDescent="0.25">
      <c r="C23" s="1174"/>
      <c r="D23" s="384" t="s">
        <v>365</v>
      </c>
      <c r="E23" s="890">
        <v>3000</v>
      </c>
      <c r="F23" s="887">
        <v>0</v>
      </c>
      <c r="G23" s="884" t="s">
        <v>381</v>
      </c>
      <c r="H23" s="890">
        <v>30000</v>
      </c>
      <c r="I23" s="887">
        <v>0</v>
      </c>
      <c r="J23" s="884" t="s">
        <v>381</v>
      </c>
      <c r="K23" s="890">
        <v>88000</v>
      </c>
      <c r="L23" s="887">
        <v>0</v>
      </c>
      <c r="M23" s="909" t="s">
        <v>381</v>
      </c>
      <c r="N23" s="890">
        <v>5000</v>
      </c>
      <c r="O23" s="887">
        <v>0</v>
      </c>
      <c r="P23" s="910" t="s">
        <v>381</v>
      </c>
      <c r="Q23" s="890">
        <v>10000</v>
      </c>
      <c r="R23" s="911">
        <v>0</v>
      </c>
      <c r="S23" s="912" t="s">
        <v>381</v>
      </c>
    </row>
    <row r="24" spans="3:22" ht="14" thickTop="1" thickBot="1" x14ac:dyDescent="0.25">
      <c r="C24" s="1175"/>
      <c r="D24" s="385" t="s">
        <v>46</v>
      </c>
      <c r="E24" s="194">
        <v>26728720</v>
      </c>
      <c r="F24" s="886">
        <v>100</v>
      </c>
      <c r="G24" s="878">
        <v>100</v>
      </c>
      <c r="H24" s="194">
        <v>25288474</v>
      </c>
      <c r="I24" s="886">
        <v>100</v>
      </c>
      <c r="J24" s="913">
        <v>94.611616268942171</v>
      </c>
      <c r="K24" s="194">
        <v>26443087</v>
      </c>
      <c r="L24" s="886">
        <v>100</v>
      </c>
      <c r="M24" s="903">
        <v>98.931362968372596</v>
      </c>
      <c r="N24" s="194">
        <v>26783579</v>
      </c>
      <c r="O24" s="886">
        <v>100</v>
      </c>
      <c r="P24" s="903">
        <v>100.20524364803103</v>
      </c>
      <c r="Q24" s="194">
        <v>26951138</v>
      </c>
      <c r="R24" s="886">
        <f t="shared" si="1"/>
        <v>100</v>
      </c>
      <c r="S24" s="904">
        <f>IFERROR(ROUND(Q24/$E$24*100,0),"－")</f>
        <v>101</v>
      </c>
    </row>
    <row r="25" spans="3:22" x14ac:dyDescent="0.2">
      <c r="C25" s="386"/>
      <c r="D25" s="387"/>
      <c r="E25" s="388"/>
      <c r="F25" s="389"/>
      <c r="G25" s="390"/>
      <c r="H25" s="388"/>
      <c r="I25" s="389"/>
      <c r="J25" s="391"/>
      <c r="K25" s="388"/>
      <c r="L25" s="882"/>
      <c r="M25" s="392"/>
      <c r="N25" s="393"/>
      <c r="O25" s="394"/>
      <c r="P25" s="395"/>
      <c r="Q25" s="393"/>
      <c r="R25" s="394"/>
      <c r="S25" s="392"/>
      <c r="T25" s="396"/>
      <c r="V25" s="397"/>
    </row>
    <row r="26" spans="3:22" x14ac:dyDescent="0.2">
      <c r="C26" s="398"/>
      <c r="D26" s="398"/>
      <c r="F26" s="399"/>
      <c r="G26" s="400"/>
      <c r="I26" s="399"/>
      <c r="J26" s="400"/>
      <c r="L26" s="401"/>
      <c r="M26" s="402"/>
      <c r="O26" s="401"/>
      <c r="P26" s="403"/>
      <c r="R26" s="401"/>
      <c r="S26" s="402"/>
      <c r="T26" s="404"/>
      <c r="V26" s="405"/>
    </row>
  </sheetData>
  <mergeCells count="11">
    <mergeCell ref="C16:C24"/>
    <mergeCell ref="K4:M4"/>
    <mergeCell ref="E4:G4"/>
    <mergeCell ref="N4:P4"/>
    <mergeCell ref="H4:J4"/>
    <mergeCell ref="C4:D5"/>
    <mergeCell ref="C6:C14"/>
    <mergeCell ref="U3:V3"/>
    <mergeCell ref="C2:G2"/>
    <mergeCell ref="R3:S3"/>
    <mergeCell ref="Q4:S4"/>
  </mergeCells>
  <phoneticPr fontId="2"/>
  <printOptions horizontalCentered="1" verticalCentered="1"/>
  <pageMargins left="0.59055118110236227" right="0.62992125984251968" top="0.98425196850393704" bottom="0.98425196850393704" header="0.51181102362204722" footer="0.51181102362204722"/>
  <pageSetup paperSize="9" scale="66" fitToHeight="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indexed="13"/>
  </sheetPr>
  <dimension ref="A1:S28"/>
  <sheetViews>
    <sheetView showGridLines="0" zoomScale="70" zoomScaleNormal="70" workbookViewId="0">
      <selection activeCell="B4" sqref="B4"/>
    </sheetView>
  </sheetViews>
  <sheetFormatPr defaultColWidth="9" defaultRowHeight="13" x14ac:dyDescent="0.2"/>
  <cols>
    <col min="1" max="1" width="9" style="39" customWidth="1"/>
    <col min="2" max="2" width="0.81640625" style="39" customWidth="1"/>
    <col min="3" max="3" width="3.453125" style="414" customWidth="1"/>
    <col min="4" max="4" width="20.453125" style="414" customWidth="1"/>
    <col min="5" max="5" width="11.08984375" style="414" customWidth="1"/>
    <col min="6" max="6" width="7.08984375" style="414" customWidth="1"/>
    <col min="7" max="7" width="6.08984375" style="414" customWidth="1"/>
    <col min="8" max="8" width="11.08984375" style="493" customWidth="1"/>
    <col min="9" max="9" width="7.08984375" style="493" customWidth="1"/>
    <col min="10" max="10" width="6.08984375" style="493" customWidth="1"/>
    <col min="11" max="11" width="11.36328125" style="494" customWidth="1"/>
    <col min="12" max="12" width="7.08984375" style="495" customWidth="1"/>
    <col min="13" max="13" width="6.36328125" style="496" customWidth="1"/>
    <col min="14" max="14" width="11.36328125" style="494" customWidth="1"/>
    <col min="15" max="15" width="7.08984375" style="495" customWidth="1"/>
    <col min="16" max="16" width="6.36328125" style="496" customWidth="1"/>
    <col min="17" max="17" width="11.36328125" style="414" customWidth="1"/>
    <col min="18" max="18" width="7.08984375" style="414" customWidth="1"/>
    <col min="19" max="19" width="6.36328125" style="414" customWidth="1"/>
    <col min="20" max="16384" width="9" style="414"/>
  </cols>
  <sheetData>
    <row r="1" spans="1:19" s="39" customFormat="1" ht="16.5" x14ac:dyDescent="0.25">
      <c r="A1" s="39" t="s">
        <v>258</v>
      </c>
      <c r="C1" s="5" t="s">
        <v>263</v>
      </c>
      <c r="H1" s="42"/>
      <c r="I1" s="42"/>
      <c r="J1" s="42"/>
      <c r="L1" s="40"/>
      <c r="O1" s="40"/>
    </row>
    <row r="2" spans="1:19" ht="16.5" x14ac:dyDescent="0.2">
      <c r="A2" s="39" t="s">
        <v>265</v>
      </c>
      <c r="C2" s="410" t="s">
        <v>230</v>
      </c>
      <c r="D2" s="410"/>
      <c r="E2" s="411"/>
      <c r="F2" s="411"/>
      <c r="G2" s="411"/>
      <c r="H2" s="412"/>
      <c r="I2" s="412"/>
      <c r="J2" s="412"/>
      <c r="K2" s="410"/>
      <c r="L2" s="410"/>
      <c r="M2" s="413"/>
      <c r="N2" s="410"/>
      <c r="O2" s="410"/>
      <c r="P2" s="413"/>
    </row>
    <row r="3" spans="1:19" ht="13.5" thickBot="1" x14ac:dyDescent="0.25">
      <c r="C3" s="411"/>
      <c r="D3" s="411"/>
      <c r="E3" s="415"/>
      <c r="F3" s="415"/>
      <c r="G3" s="416"/>
      <c r="H3" s="417"/>
      <c r="I3" s="417"/>
      <c r="J3" s="417"/>
      <c r="K3" s="1104"/>
      <c r="L3" s="1104"/>
      <c r="M3" s="1104"/>
      <c r="N3" s="1104"/>
      <c r="O3" s="1104"/>
      <c r="P3" s="1104"/>
      <c r="Q3" s="1104" t="s">
        <v>243</v>
      </c>
      <c r="R3" s="1104"/>
      <c r="S3" s="1104"/>
    </row>
    <row r="4" spans="1:19" x14ac:dyDescent="0.2">
      <c r="C4" s="1190" t="s">
        <v>0</v>
      </c>
      <c r="D4" s="1191"/>
      <c r="E4" s="1197" t="s">
        <v>302</v>
      </c>
      <c r="F4" s="1198"/>
      <c r="G4" s="1198"/>
      <c r="H4" s="1200" t="s">
        <v>321</v>
      </c>
      <c r="I4" s="1201"/>
      <c r="J4" s="1202"/>
      <c r="K4" s="1203" t="s">
        <v>338</v>
      </c>
      <c r="L4" s="1198"/>
      <c r="M4" s="1204"/>
      <c r="N4" s="1199" t="s">
        <v>352</v>
      </c>
      <c r="O4" s="1185"/>
      <c r="P4" s="1186"/>
      <c r="Q4" s="1184" t="s">
        <v>389</v>
      </c>
      <c r="R4" s="1185"/>
      <c r="S4" s="1186"/>
    </row>
    <row r="5" spans="1:19" ht="13.5" thickBot="1" x14ac:dyDescent="0.25">
      <c r="C5" s="1192"/>
      <c r="D5" s="1193"/>
      <c r="E5" s="418" t="s">
        <v>188</v>
      </c>
      <c r="F5" s="419" t="s">
        <v>189</v>
      </c>
      <c r="G5" s="420" t="s">
        <v>74</v>
      </c>
      <c r="H5" s="1033" t="s">
        <v>188</v>
      </c>
      <c r="I5" s="419" t="s">
        <v>189</v>
      </c>
      <c r="J5" s="421" t="s">
        <v>74</v>
      </c>
      <c r="K5" s="422" t="s">
        <v>188</v>
      </c>
      <c r="L5" s="419" t="s">
        <v>189</v>
      </c>
      <c r="M5" s="421" t="s">
        <v>74</v>
      </c>
      <c r="N5" s="423" t="s">
        <v>188</v>
      </c>
      <c r="O5" s="424" t="s">
        <v>189</v>
      </c>
      <c r="P5" s="425" t="s">
        <v>74</v>
      </c>
      <c r="Q5" s="423" t="s">
        <v>188</v>
      </c>
      <c r="R5" s="424" t="s">
        <v>189</v>
      </c>
      <c r="S5" s="425" t="s">
        <v>74</v>
      </c>
    </row>
    <row r="6" spans="1:19" ht="14.25" customHeight="1" thickTop="1" x14ac:dyDescent="0.2">
      <c r="C6" s="1194" t="s">
        <v>39</v>
      </c>
      <c r="D6" s="426" t="s">
        <v>72</v>
      </c>
      <c r="E6" s="427">
        <v>4722595</v>
      </c>
      <c r="F6" s="428">
        <f>E6/$E$15*100</f>
        <v>20.741270406572987</v>
      </c>
      <c r="G6" s="429">
        <v>100</v>
      </c>
      <c r="H6" s="430">
        <v>4593119</v>
      </c>
      <c r="I6" s="428">
        <f>H6/$H$15*100</f>
        <v>19.226608065472416</v>
      </c>
      <c r="J6" s="431">
        <f>H6/E6*100</f>
        <v>97.258371721479392</v>
      </c>
      <c r="K6" s="430">
        <v>4517444</v>
      </c>
      <c r="L6" s="432">
        <f t="shared" ref="L6:L14" si="0">K6/$K$15*100</f>
        <v>18.91947140749755</v>
      </c>
      <c r="M6" s="431">
        <f>K6/E6*100</f>
        <v>95.655968805286079</v>
      </c>
      <c r="N6" s="430">
        <v>4535044</v>
      </c>
      <c r="O6" s="432">
        <f t="shared" ref="O6:O13" si="1">N6/$N$15*100</f>
        <v>19.866671613938287</v>
      </c>
      <c r="P6" s="433">
        <f>N6/E6*100</f>
        <v>96.028645268120599</v>
      </c>
      <c r="Q6" s="430">
        <v>4506608</v>
      </c>
      <c r="R6" s="432">
        <f>Q6/$Q$15*100</f>
        <v>19.386470447794583</v>
      </c>
      <c r="S6" s="433">
        <f>Q6/E6*100</f>
        <v>95.426518683054553</v>
      </c>
    </row>
    <row r="7" spans="1:19" x14ac:dyDescent="0.2">
      <c r="C7" s="1195"/>
      <c r="D7" s="434" t="s">
        <v>21</v>
      </c>
      <c r="E7" s="435">
        <v>0</v>
      </c>
      <c r="F7" s="432">
        <f t="shared" ref="F7:F15" si="2">E7/$E$15*100</f>
        <v>0</v>
      </c>
      <c r="G7" s="436">
        <v>100</v>
      </c>
      <c r="H7" s="437">
        <v>0</v>
      </c>
      <c r="I7" s="432">
        <f t="shared" ref="I7:I15" si="3">H7/$H$15*100</f>
        <v>0</v>
      </c>
      <c r="J7" s="436">
        <v>100</v>
      </c>
      <c r="K7" s="437">
        <v>0</v>
      </c>
      <c r="L7" s="432">
        <f t="shared" si="0"/>
        <v>0</v>
      </c>
      <c r="M7" s="438">
        <v>100</v>
      </c>
      <c r="N7" s="437">
        <v>0</v>
      </c>
      <c r="O7" s="432">
        <f t="shared" si="1"/>
        <v>0</v>
      </c>
      <c r="P7" s="439">
        <v>100</v>
      </c>
      <c r="Q7" s="437">
        <v>0</v>
      </c>
      <c r="R7" s="432">
        <f t="shared" ref="R7:R14" si="4">Q7/$Q$15*100</f>
        <v>0</v>
      </c>
      <c r="S7" s="439">
        <v>100</v>
      </c>
    </row>
    <row r="8" spans="1:19" x14ac:dyDescent="0.2">
      <c r="C8" s="1195"/>
      <c r="D8" s="434" t="s">
        <v>22</v>
      </c>
      <c r="E8" s="435">
        <v>5120304</v>
      </c>
      <c r="F8" s="432">
        <f t="shared" si="2"/>
        <v>22.487977442032882</v>
      </c>
      <c r="G8" s="436">
        <v>100</v>
      </c>
      <c r="H8" s="437">
        <v>5478694</v>
      </c>
      <c r="I8" s="440">
        <v>23</v>
      </c>
      <c r="J8" s="438">
        <f>H8/E8*100</f>
        <v>106.99938909877227</v>
      </c>
      <c r="K8" s="437">
        <v>5083082</v>
      </c>
      <c r="L8" s="432">
        <f t="shared" si="0"/>
        <v>21.288415431594824</v>
      </c>
      <c r="M8" s="438">
        <f t="shared" ref="M8:M15" si="5">K8/E8*100</f>
        <v>99.273050975098357</v>
      </c>
      <c r="N8" s="437">
        <v>5043510</v>
      </c>
      <c r="O8" s="432">
        <f t="shared" si="1"/>
        <v>22.094109109330336</v>
      </c>
      <c r="P8" s="439">
        <f>N8/E8*100</f>
        <v>98.500206237754625</v>
      </c>
      <c r="Q8" s="437">
        <v>5166412</v>
      </c>
      <c r="R8" s="432">
        <f t="shared" si="4"/>
        <v>22.224807118598132</v>
      </c>
      <c r="S8" s="439">
        <f>Q8/E8*100</f>
        <v>100.90049340820389</v>
      </c>
    </row>
    <row r="9" spans="1:19" x14ac:dyDescent="0.2">
      <c r="C9" s="1195"/>
      <c r="D9" s="434" t="s">
        <v>71</v>
      </c>
      <c r="E9" s="435">
        <v>5327339</v>
      </c>
      <c r="F9" s="432">
        <f t="shared" si="2"/>
        <v>23.397259080332343</v>
      </c>
      <c r="G9" s="436">
        <v>100</v>
      </c>
      <c r="H9" s="437">
        <v>5358625</v>
      </c>
      <c r="I9" s="432">
        <f>H9/$H$15*100</f>
        <v>22.430984837284239</v>
      </c>
      <c r="J9" s="438">
        <f t="shared" ref="J9:J14" si="6">H9/E9*100</f>
        <v>100.58727255765025</v>
      </c>
      <c r="K9" s="437">
        <v>5630166</v>
      </c>
      <c r="L9" s="432">
        <f t="shared" si="0"/>
        <v>23.579653595366061</v>
      </c>
      <c r="M9" s="438">
        <f t="shared" si="5"/>
        <v>105.6843951548794</v>
      </c>
      <c r="N9" s="437">
        <v>5705046</v>
      </c>
      <c r="O9" s="432">
        <f t="shared" si="1"/>
        <v>24.992100500990105</v>
      </c>
      <c r="P9" s="439">
        <f t="shared" ref="P9:P14" si="7">N9/E9*100</f>
        <v>107.08997493870767</v>
      </c>
      <c r="Q9" s="437">
        <v>5802594</v>
      </c>
      <c r="R9" s="432">
        <f t="shared" si="4"/>
        <v>24.96152696252928</v>
      </c>
      <c r="S9" s="439">
        <f t="shared" ref="S9:S14" si="8">Q9/E9*100</f>
        <v>108.92105796158269</v>
      </c>
    </row>
    <row r="10" spans="1:19" x14ac:dyDescent="0.2">
      <c r="C10" s="1195"/>
      <c r="D10" s="434" t="s">
        <v>23</v>
      </c>
      <c r="E10" s="441">
        <v>2943547</v>
      </c>
      <c r="F10" s="432">
        <f t="shared" si="2"/>
        <v>12.927829780334053</v>
      </c>
      <c r="G10" s="436">
        <v>100</v>
      </c>
      <c r="H10" s="442">
        <v>2989228</v>
      </c>
      <c r="I10" s="432">
        <f t="shared" si="3"/>
        <v>12.512786011931324</v>
      </c>
      <c r="J10" s="438">
        <f t="shared" si="6"/>
        <v>101.55190319706122</v>
      </c>
      <c r="K10" s="442">
        <v>3070919</v>
      </c>
      <c r="L10" s="432">
        <f t="shared" si="0"/>
        <v>12.861291521320675</v>
      </c>
      <c r="M10" s="438">
        <f t="shared" si="5"/>
        <v>104.32716039526461</v>
      </c>
      <c r="N10" s="442">
        <v>3062924</v>
      </c>
      <c r="O10" s="432">
        <f t="shared" si="1"/>
        <v>13.417754113620575</v>
      </c>
      <c r="P10" s="439">
        <f t="shared" si="7"/>
        <v>104.05554930836844</v>
      </c>
      <c r="Q10" s="442">
        <v>3125012</v>
      </c>
      <c r="R10" s="432">
        <f t="shared" si="4"/>
        <v>13.443137895952665</v>
      </c>
      <c r="S10" s="439">
        <f t="shared" si="8"/>
        <v>106.16484126124026</v>
      </c>
    </row>
    <row r="11" spans="1:19" x14ac:dyDescent="0.2">
      <c r="C11" s="1195"/>
      <c r="D11" s="434" t="s">
        <v>75</v>
      </c>
      <c r="E11" s="443">
        <v>324</v>
      </c>
      <c r="F11" s="432">
        <f t="shared" si="2"/>
        <v>1.4229828328979402E-3</v>
      </c>
      <c r="G11" s="436">
        <v>100</v>
      </c>
      <c r="H11" s="444">
        <v>308</v>
      </c>
      <c r="I11" s="432">
        <f t="shared" si="3"/>
        <v>1.2892753887207157E-3</v>
      </c>
      <c r="J11" s="438">
        <f t="shared" si="6"/>
        <v>95.061728395061735</v>
      </c>
      <c r="K11" s="444">
        <v>367</v>
      </c>
      <c r="L11" s="432">
        <f t="shared" si="0"/>
        <v>1.5370297908621779E-3</v>
      </c>
      <c r="M11" s="438">
        <f t="shared" si="5"/>
        <v>113.27160493827159</v>
      </c>
      <c r="N11" s="444">
        <v>463</v>
      </c>
      <c r="O11" s="432">
        <f t="shared" si="1"/>
        <v>2.0282645454494878E-3</v>
      </c>
      <c r="P11" s="439">
        <f t="shared" si="7"/>
        <v>142.90123456790121</v>
      </c>
      <c r="Q11" s="444">
        <v>634</v>
      </c>
      <c r="R11" s="432">
        <f t="shared" si="4"/>
        <v>2.7273333433708376E-3</v>
      </c>
      <c r="S11" s="439">
        <f t="shared" si="8"/>
        <v>195.67901234567901</v>
      </c>
    </row>
    <row r="12" spans="1:19" x14ac:dyDescent="0.2">
      <c r="C12" s="1195"/>
      <c r="D12" s="434" t="s">
        <v>76</v>
      </c>
      <c r="E12" s="441">
        <v>3706890</v>
      </c>
      <c r="F12" s="432">
        <f t="shared" si="2"/>
        <v>16.280372942719275</v>
      </c>
      <c r="G12" s="436">
        <v>100</v>
      </c>
      <c r="H12" s="442">
        <v>4221238</v>
      </c>
      <c r="I12" s="432">
        <f t="shared" si="3"/>
        <v>17.669929426404728</v>
      </c>
      <c r="J12" s="438">
        <f t="shared" si="6"/>
        <v>113.87545894267161</v>
      </c>
      <c r="K12" s="442">
        <v>3751857</v>
      </c>
      <c r="L12" s="432">
        <f>K12/$K$15*100</f>
        <v>15.713122561457215</v>
      </c>
      <c r="M12" s="438">
        <f t="shared" si="5"/>
        <v>101.21306539983652</v>
      </c>
      <c r="N12" s="442">
        <v>3776443</v>
      </c>
      <c r="O12" s="432">
        <f t="shared" si="1"/>
        <v>16.543467483392874</v>
      </c>
      <c r="P12" s="439">
        <f t="shared" si="7"/>
        <v>101.87631680465297</v>
      </c>
      <c r="Q12" s="442">
        <v>3951871</v>
      </c>
      <c r="R12" s="432">
        <f t="shared" si="4"/>
        <v>17.000109695584001</v>
      </c>
      <c r="S12" s="439">
        <f t="shared" si="8"/>
        <v>106.60880144811418</v>
      </c>
    </row>
    <row r="13" spans="1:19" x14ac:dyDescent="0.2">
      <c r="C13" s="1195"/>
      <c r="D13" s="434" t="s">
        <v>77</v>
      </c>
      <c r="E13" s="443">
        <v>942935</v>
      </c>
      <c r="F13" s="432">
        <v>4.2</v>
      </c>
      <c r="G13" s="436">
        <v>100</v>
      </c>
      <c r="H13" s="444">
        <v>1246871</v>
      </c>
      <c r="I13" s="432">
        <f t="shared" si="3"/>
        <v>5.2193509519791803</v>
      </c>
      <c r="J13" s="438">
        <f t="shared" si="6"/>
        <v>132.23297470133147</v>
      </c>
      <c r="K13" s="444">
        <v>1820347</v>
      </c>
      <c r="L13" s="432">
        <f>K13/$K$15*100</f>
        <v>7.623780841162378</v>
      </c>
      <c r="M13" s="438">
        <f t="shared" si="5"/>
        <v>193.05116471442889</v>
      </c>
      <c r="N13" s="444">
        <v>697353</v>
      </c>
      <c r="O13" s="432">
        <f t="shared" si="1"/>
        <v>3.0548949580190854</v>
      </c>
      <c r="P13" s="439">
        <f t="shared" si="7"/>
        <v>73.955574880559112</v>
      </c>
      <c r="Q13" s="444">
        <v>687506</v>
      </c>
      <c r="R13" s="432">
        <f t="shared" si="4"/>
        <v>2.957504791115948</v>
      </c>
      <c r="S13" s="439">
        <f t="shared" si="8"/>
        <v>72.91128232592915</v>
      </c>
    </row>
    <row r="14" spans="1:19" ht="13.5" thickBot="1" x14ac:dyDescent="0.25">
      <c r="C14" s="1195"/>
      <c r="D14" s="445" t="s">
        <v>27</v>
      </c>
      <c r="E14" s="441">
        <v>5139</v>
      </c>
      <c r="F14" s="446">
        <f t="shared" si="2"/>
        <v>2.2570088821797882E-2</v>
      </c>
      <c r="G14" s="447">
        <v>100</v>
      </c>
      <c r="H14" s="442">
        <v>1305</v>
      </c>
      <c r="I14" s="446">
        <f t="shared" si="3"/>
        <v>5.4626765658458889E-3</v>
      </c>
      <c r="J14" s="438">
        <f t="shared" si="6"/>
        <v>25.39404553415061</v>
      </c>
      <c r="K14" s="442">
        <v>3039</v>
      </c>
      <c r="L14" s="446">
        <f t="shared" si="0"/>
        <v>1.27276118104364E-2</v>
      </c>
      <c r="M14" s="448">
        <f t="shared" si="5"/>
        <v>59.136018680677168</v>
      </c>
      <c r="N14" s="442">
        <v>6614</v>
      </c>
      <c r="O14" s="446">
        <f>N14/$N$15*100</f>
        <v>2.8973956163289228E-2</v>
      </c>
      <c r="P14" s="439">
        <f t="shared" si="7"/>
        <v>128.70208211714342</v>
      </c>
      <c r="Q14" s="442">
        <v>5513</v>
      </c>
      <c r="R14" s="432">
        <f t="shared" si="4"/>
        <v>2.3715755082024337E-2</v>
      </c>
      <c r="S14" s="439">
        <f t="shared" si="8"/>
        <v>107.27768048258417</v>
      </c>
    </row>
    <row r="15" spans="1:19" ht="14" thickTop="1" thickBot="1" x14ac:dyDescent="0.25">
      <c r="C15" s="1196"/>
      <c r="D15" s="449" t="s">
        <v>46</v>
      </c>
      <c r="E15" s="450">
        <f>SUM(E6:E14)</f>
        <v>22769073</v>
      </c>
      <c r="F15" s="451">
        <f t="shared" si="2"/>
        <v>100</v>
      </c>
      <c r="G15" s="452">
        <v>100</v>
      </c>
      <c r="H15" s="450">
        <f>SUM(H6:H14)</f>
        <v>23889388</v>
      </c>
      <c r="I15" s="451">
        <f t="shared" si="3"/>
        <v>100</v>
      </c>
      <c r="J15" s="453">
        <f>H15/E15*100</f>
        <v>104.92033645814215</v>
      </c>
      <c r="K15" s="454">
        <f>SUM(K6:K14)</f>
        <v>23877221</v>
      </c>
      <c r="L15" s="451">
        <f>K15/$K$15*100</f>
        <v>100</v>
      </c>
      <c r="M15" s="453">
        <f t="shared" si="5"/>
        <v>104.86689993922897</v>
      </c>
      <c r="N15" s="455">
        <f>SUM(N6:N14)</f>
        <v>22827397</v>
      </c>
      <c r="O15" s="451">
        <f>N15/$N$15*100</f>
        <v>100</v>
      </c>
      <c r="P15" s="456">
        <f>N15/E15*100</f>
        <v>100.25615447761092</v>
      </c>
      <c r="Q15" s="455">
        <f>SUM(Q6:Q14)</f>
        <v>23246150</v>
      </c>
      <c r="R15" s="451">
        <f>Q15/$Q$15*100</f>
        <v>100</v>
      </c>
      <c r="S15" s="456">
        <f>Q15/E15*100</f>
        <v>102.09528512645201</v>
      </c>
    </row>
    <row r="16" spans="1:19" ht="13.5" thickBot="1" x14ac:dyDescent="0.25">
      <c r="C16" s="457"/>
      <c r="D16" s="458"/>
      <c r="E16" s="460"/>
      <c r="F16" s="461"/>
      <c r="G16" s="460"/>
      <c r="H16" s="460"/>
      <c r="I16" s="461"/>
      <c r="J16" s="460"/>
      <c r="K16" s="460"/>
      <c r="L16" s="461"/>
      <c r="M16" s="460"/>
      <c r="N16" s="458"/>
      <c r="O16" s="459"/>
      <c r="P16" s="458"/>
      <c r="Q16" s="458"/>
      <c r="R16" s="459"/>
      <c r="S16" s="458"/>
    </row>
    <row r="17" spans="1:19" ht="13.5" customHeight="1" x14ac:dyDescent="0.2">
      <c r="A17" s="462"/>
      <c r="B17" s="462"/>
      <c r="C17" s="1187" t="s">
        <v>42</v>
      </c>
      <c r="D17" s="426" t="s">
        <v>32</v>
      </c>
      <c r="E17" s="463">
        <v>537304</v>
      </c>
      <c r="F17" s="464">
        <f>E17/$E$23*100</f>
        <v>2.4965103477794699</v>
      </c>
      <c r="G17" s="466">
        <v>100</v>
      </c>
      <c r="H17" s="467">
        <v>505343</v>
      </c>
      <c r="I17" s="468">
        <f>H17/$H$23*100</f>
        <v>2.2898276368239108</v>
      </c>
      <c r="J17" s="466">
        <f>H17/E17*100</f>
        <v>94.051598350282148</v>
      </c>
      <c r="K17" s="467">
        <v>507085</v>
      </c>
      <c r="L17" s="464">
        <f>K17/$K$23*100</f>
        <v>2.187609429544231</v>
      </c>
      <c r="M17" s="469">
        <f>K17/E17*100</f>
        <v>94.375809597546265</v>
      </c>
      <c r="N17" s="467">
        <v>548890</v>
      </c>
      <c r="O17" s="464">
        <f>N17/$N$23*100</f>
        <v>2.4791902760131146</v>
      </c>
      <c r="P17" s="470">
        <f>N17/E17*100</f>
        <v>102.15632118874976</v>
      </c>
      <c r="Q17" s="467">
        <v>560288</v>
      </c>
      <c r="R17" s="468">
        <f t="shared" ref="R17:R23" si="9">Q17/$Q$23*100</f>
        <v>2.439987137425736</v>
      </c>
      <c r="S17" s="470">
        <f>Q17/E17*100</f>
        <v>104.27765287435047</v>
      </c>
    </row>
    <row r="18" spans="1:19" x14ac:dyDescent="0.2">
      <c r="A18" s="462"/>
      <c r="B18" s="462"/>
      <c r="C18" s="1188"/>
      <c r="D18" s="434" t="s">
        <v>66</v>
      </c>
      <c r="E18" s="435">
        <v>18860573</v>
      </c>
      <c r="F18" s="440">
        <f t="shared" ref="F18:F23" si="10">E18/$E$23*100</f>
        <v>87.633100925267783</v>
      </c>
      <c r="G18" s="465">
        <v>100</v>
      </c>
      <c r="H18" s="437">
        <v>19222884</v>
      </c>
      <c r="I18" s="432">
        <f t="shared" ref="I18:I23" si="11">H18/$H$23*100</f>
        <v>87.103395204168592</v>
      </c>
      <c r="J18" s="436">
        <f>H18/E18*100</f>
        <v>101.92099677989634</v>
      </c>
      <c r="K18" s="437">
        <v>19773371</v>
      </c>
      <c r="L18" s="440">
        <f t="shared" ref="L18:L23" si="12">K18/$K$23*100</f>
        <v>85.304067076479157</v>
      </c>
      <c r="M18" s="471">
        <f>K18/E18*100</f>
        <v>104.83971510303532</v>
      </c>
      <c r="N18" s="437">
        <v>20088287</v>
      </c>
      <c r="O18" s="440">
        <f t="shared" ref="O18:O23" si="13">N18/$N$23*100</f>
        <v>90.733454411923447</v>
      </c>
      <c r="P18" s="472">
        <f>N18/E18*100</f>
        <v>106.50942047200793</v>
      </c>
      <c r="Q18" s="437">
        <v>20867347</v>
      </c>
      <c r="R18" s="1031">
        <f t="shared" si="9"/>
        <v>90.874797019032215</v>
      </c>
      <c r="S18" s="472">
        <f>Q18/E18*100</f>
        <v>110.64004789250039</v>
      </c>
    </row>
    <row r="19" spans="1:19" x14ac:dyDescent="0.2">
      <c r="A19" s="462"/>
      <c r="B19" s="462"/>
      <c r="C19" s="1188"/>
      <c r="D19" s="434" t="s">
        <v>204</v>
      </c>
      <c r="E19" s="443">
        <v>1189524</v>
      </c>
      <c r="F19" s="440">
        <f t="shared" si="10"/>
        <v>5.5269623433512987</v>
      </c>
      <c r="G19" s="465">
        <v>100</v>
      </c>
      <c r="H19" s="444">
        <v>1100631</v>
      </c>
      <c r="I19" s="432">
        <f t="shared" si="11"/>
        <v>4.9872171609088047</v>
      </c>
      <c r="J19" s="436">
        <f>H19/E19*100</f>
        <v>92.527010804321733</v>
      </c>
      <c r="K19" s="444">
        <v>1091947</v>
      </c>
      <c r="L19" s="440">
        <f t="shared" si="12"/>
        <v>4.7107556992664623</v>
      </c>
      <c r="M19" s="471">
        <f>K19/E19*100</f>
        <v>91.796970889196018</v>
      </c>
      <c r="N19" s="444">
        <v>738103</v>
      </c>
      <c r="O19" s="440">
        <f t="shared" si="13"/>
        <v>3.333815118322629</v>
      </c>
      <c r="P19" s="472">
        <f>N19/E19*100</f>
        <v>62.050282297793068</v>
      </c>
      <c r="Q19" s="444">
        <v>769675</v>
      </c>
      <c r="R19" s="432">
        <f t="shared" si="9"/>
        <v>3.3518424453105435</v>
      </c>
      <c r="S19" s="472">
        <f>Q19/E19*100</f>
        <v>64.704453209855373</v>
      </c>
    </row>
    <row r="20" spans="1:19" x14ac:dyDescent="0.2">
      <c r="A20" s="462"/>
      <c r="B20" s="462"/>
      <c r="C20" s="1188"/>
      <c r="D20" s="473" t="s">
        <v>73</v>
      </c>
      <c r="E20" s="441">
        <v>0</v>
      </c>
      <c r="F20" s="440">
        <f t="shared" si="10"/>
        <v>0</v>
      </c>
      <c r="G20" s="436">
        <v>100</v>
      </c>
      <c r="H20" s="442">
        <v>0</v>
      </c>
      <c r="I20" s="432">
        <f t="shared" si="11"/>
        <v>0</v>
      </c>
      <c r="J20" s="436">
        <v>100</v>
      </c>
      <c r="K20" s="442">
        <v>0</v>
      </c>
      <c r="L20" s="440">
        <f t="shared" si="12"/>
        <v>0</v>
      </c>
      <c r="M20" s="471">
        <v>100</v>
      </c>
      <c r="N20" s="442">
        <v>0</v>
      </c>
      <c r="O20" s="440">
        <f t="shared" si="13"/>
        <v>0</v>
      </c>
      <c r="P20" s="472">
        <v>100</v>
      </c>
      <c r="Q20" s="442">
        <v>0</v>
      </c>
      <c r="R20" s="1032">
        <f t="shared" si="9"/>
        <v>0</v>
      </c>
      <c r="S20" s="472">
        <v>100</v>
      </c>
    </row>
    <row r="21" spans="1:19" x14ac:dyDescent="0.2">
      <c r="A21" s="462"/>
      <c r="B21" s="462"/>
      <c r="C21" s="1188"/>
      <c r="D21" s="434" t="s">
        <v>37</v>
      </c>
      <c r="E21" s="443">
        <v>934801</v>
      </c>
      <c r="F21" s="440">
        <f t="shared" si="10"/>
        <v>4.3434263836014546</v>
      </c>
      <c r="G21" s="465">
        <v>100</v>
      </c>
      <c r="H21" s="444">
        <v>1240183</v>
      </c>
      <c r="I21" s="440">
        <f t="shared" si="11"/>
        <v>5.6195599980986941</v>
      </c>
      <c r="J21" s="436">
        <f>H21/E21*100</f>
        <v>132.66812936657107</v>
      </c>
      <c r="K21" s="444">
        <v>1807466</v>
      </c>
      <c r="L21" s="440">
        <f t="shared" si="12"/>
        <v>7.7975677947101429</v>
      </c>
      <c r="M21" s="471">
        <f>K21/E21*100</f>
        <v>193.35302379864805</v>
      </c>
      <c r="N21" s="444">
        <v>764610</v>
      </c>
      <c r="O21" s="440">
        <f t="shared" si="13"/>
        <v>3.4535401937407997</v>
      </c>
      <c r="P21" s="472">
        <f>N21/E21*100</f>
        <v>81.793879125075819</v>
      </c>
      <c r="Q21" s="444">
        <v>765434</v>
      </c>
      <c r="R21" s="1031">
        <f t="shared" si="9"/>
        <v>3.3333733982315006</v>
      </c>
      <c r="S21" s="472">
        <f>Q21/E21*100</f>
        <v>81.882026228042122</v>
      </c>
    </row>
    <row r="22" spans="1:19" ht="13.5" thickBot="1" x14ac:dyDescent="0.25">
      <c r="A22" s="462"/>
      <c r="B22" s="462"/>
      <c r="C22" s="1188"/>
      <c r="D22" s="445" t="s">
        <v>78</v>
      </c>
      <c r="E22" s="474">
        <v>0</v>
      </c>
      <c r="F22" s="475">
        <f t="shared" si="10"/>
        <v>0</v>
      </c>
      <c r="G22" s="476">
        <v>100</v>
      </c>
      <c r="H22" s="477">
        <v>0</v>
      </c>
      <c r="I22" s="475">
        <f t="shared" si="11"/>
        <v>0</v>
      </c>
      <c r="J22" s="478">
        <v>100</v>
      </c>
      <c r="K22" s="477">
        <v>0</v>
      </c>
      <c r="L22" s="475">
        <f t="shared" si="12"/>
        <v>0</v>
      </c>
      <c r="M22" s="479">
        <v>100</v>
      </c>
      <c r="N22" s="477">
        <v>0</v>
      </c>
      <c r="O22" s="475">
        <f t="shared" si="13"/>
        <v>0</v>
      </c>
      <c r="P22" s="480">
        <v>100</v>
      </c>
      <c r="Q22" s="477">
        <v>0</v>
      </c>
      <c r="R22" s="446">
        <f t="shared" si="9"/>
        <v>0</v>
      </c>
      <c r="S22" s="480">
        <v>100</v>
      </c>
    </row>
    <row r="23" spans="1:19" ht="14" thickTop="1" thickBot="1" x14ac:dyDescent="0.25">
      <c r="A23" s="462"/>
      <c r="B23" s="462"/>
      <c r="C23" s="1189"/>
      <c r="D23" s="449" t="s">
        <v>46</v>
      </c>
      <c r="E23" s="450">
        <f>SUM(E17:E22)</f>
        <v>21522202</v>
      </c>
      <c r="F23" s="481">
        <f t="shared" si="10"/>
        <v>100</v>
      </c>
      <c r="G23" s="452">
        <v>100</v>
      </c>
      <c r="H23" s="454">
        <f>SUM(H17:H22)</f>
        <v>22069041</v>
      </c>
      <c r="I23" s="481">
        <f t="shared" si="11"/>
        <v>100</v>
      </c>
      <c r="J23" s="452">
        <f>H23/E23*100</f>
        <v>102.54081343535388</v>
      </c>
      <c r="K23" s="454">
        <f>SUM(K17:K22)</f>
        <v>23179869</v>
      </c>
      <c r="L23" s="481">
        <f t="shared" si="12"/>
        <v>100</v>
      </c>
      <c r="M23" s="453">
        <f>K23/E23*100</f>
        <v>107.70212546095424</v>
      </c>
      <c r="N23" s="455">
        <f>SUM(N17:N22)</f>
        <v>22139890</v>
      </c>
      <c r="O23" s="482">
        <f t="shared" si="13"/>
        <v>100</v>
      </c>
      <c r="P23" s="456">
        <f>N23/E23*100</f>
        <v>102.87000372917232</v>
      </c>
      <c r="Q23" s="455">
        <f>SUM(Q17:Q22)</f>
        <v>22962744</v>
      </c>
      <c r="R23" s="482">
        <f t="shared" si="9"/>
        <v>100</v>
      </c>
      <c r="S23" s="456">
        <f>Q23/E23*100</f>
        <v>106.69328352182549</v>
      </c>
    </row>
    <row r="24" spans="1:19" x14ac:dyDescent="0.2">
      <c r="C24" s="483"/>
      <c r="D24" s="483"/>
      <c r="E24" s="485"/>
      <c r="F24" s="484"/>
      <c r="G24" s="483"/>
      <c r="H24" s="486"/>
      <c r="I24" s="487"/>
      <c r="J24" s="488"/>
      <c r="K24" s="489"/>
      <c r="L24" s="484"/>
      <c r="M24" s="490"/>
      <c r="N24" s="489"/>
      <c r="O24" s="484"/>
      <c r="P24" s="490"/>
    </row>
    <row r="25" spans="1:19" x14ac:dyDescent="0.2">
      <c r="C25" s="483"/>
      <c r="D25" s="483"/>
      <c r="E25" s="491"/>
      <c r="F25" s="483"/>
      <c r="G25" s="483"/>
      <c r="H25" s="492"/>
      <c r="I25" s="488"/>
      <c r="J25" s="488"/>
      <c r="K25" s="489"/>
      <c r="L25" s="484"/>
      <c r="M25" s="490"/>
      <c r="N25" s="489"/>
      <c r="O25" s="484"/>
      <c r="P25" s="490"/>
    </row>
    <row r="27" spans="1:19" ht="12" customHeight="1" x14ac:dyDescent="0.2"/>
    <row r="28" spans="1:19" x14ac:dyDescent="0.2">
      <c r="E28" s="497"/>
      <c r="G28" s="498"/>
    </row>
  </sheetData>
  <mergeCells count="11">
    <mergeCell ref="K4:M4"/>
    <mergeCell ref="Q3:S3"/>
    <mergeCell ref="Q4:S4"/>
    <mergeCell ref="C17:C23"/>
    <mergeCell ref="C4:D5"/>
    <mergeCell ref="C6:C15"/>
    <mergeCell ref="E4:G4"/>
    <mergeCell ref="N3:P3"/>
    <mergeCell ref="N4:P4"/>
    <mergeCell ref="K3:M3"/>
    <mergeCell ref="H4:J4"/>
  </mergeCells>
  <phoneticPr fontId="2"/>
  <printOptions horizontalCentered="1" verticalCentered="1"/>
  <pageMargins left="0.75" right="0.75" top="1" bottom="1" header="0.51200000000000001" footer="0.51200000000000001"/>
  <pageSetup paperSize="9" scale="81" orientation="portrait" blackAndWhite="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3"/>
    <pageSetUpPr fitToPage="1"/>
  </sheetPr>
  <dimension ref="A1:V22"/>
  <sheetViews>
    <sheetView showGridLines="0" zoomScale="85" zoomScaleNormal="85" workbookViewId="0">
      <selection activeCell="C2" sqref="C2"/>
    </sheetView>
  </sheetViews>
  <sheetFormatPr defaultColWidth="9" defaultRowHeight="13" x14ac:dyDescent="0.2"/>
  <cols>
    <col min="1" max="1" width="9" style="39" customWidth="1"/>
    <col min="2" max="2" width="0.453125" style="39" customWidth="1"/>
    <col min="3" max="3" width="5.6328125" style="462" customWidth="1"/>
    <col min="4" max="4" width="23.6328125" style="462" customWidth="1"/>
    <col min="5" max="5" width="10.08984375" style="462" bestFit="1" customWidth="1"/>
    <col min="6" max="6" width="8.08984375" style="462" customWidth="1"/>
    <col min="7" max="7" width="5.90625" style="462" customWidth="1"/>
    <col min="8" max="8" width="10.08984375" style="462" customWidth="1"/>
    <col min="9" max="9" width="6.90625" style="462" customWidth="1"/>
    <col min="10" max="10" width="6" style="462" customWidth="1"/>
    <col min="11" max="11" width="10.08984375" style="462" customWidth="1"/>
    <col min="12" max="12" width="6.90625" style="462" customWidth="1"/>
    <col min="13" max="13" width="6" style="462" customWidth="1"/>
    <col min="14" max="14" width="10.08984375" style="462" customWidth="1"/>
    <col min="15" max="15" width="6.90625" style="462" customWidth="1"/>
    <col min="16" max="16" width="6" style="462" customWidth="1"/>
    <col min="17" max="17" width="10.08984375" style="574" bestFit="1" customWidth="1"/>
    <col min="18" max="18" width="7.453125" style="574" bestFit="1" customWidth="1"/>
    <col min="19" max="19" width="8.08984375" style="574" bestFit="1" customWidth="1"/>
    <col min="20" max="16384" width="9" style="462"/>
  </cols>
  <sheetData>
    <row r="1" spans="1:22" s="39" customFormat="1" ht="16.5" x14ac:dyDescent="0.25">
      <c r="A1" s="39" t="s">
        <v>258</v>
      </c>
      <c r="C1" s="5" t="s">
        <v>262</v>
      </c>
      <c r="F1" s="40"/>
      <c r="H1" s="40"/>
      <c r="Q1" s="42"/>
      <c r="R1" s="42"/>
      <c r="S1" s="42"/>
    </row>
    <row r="2" spans="1:22" ht="16.5" x14ac:dyDescent="0.2">
      <c r="A2" s="39" t="s">
        <v>259</v>
      </c>
      <c r="C2" s="2" t="s">
        <v>231</v>
      </c>
      <c r="D2" s="499"/>
      <c r="E2" s="499"/>
      <c r="F2" s="499"/>
      <c r="G2" s="499"/>
      <c r="H2" s="500"/>
      <c r="I2" s="500"/>
      <c r="J2" s="500"/>
      <c r="K2" s="500"/>
      <c r="L2" s="500"/>
      <c r="M2" s="500"/>
      <c r="N2" s="500"/>
      <c r="O2" s="500"/>
      <c r="P2" s="500"/>
      <c r="Q2" s="501"/>
      <c r="R2" s="501"/>
      <c r="S2" s="501"/>
    </row>
    <row r="3" spans="1:22" ht="13.5" thickBot="1" x14ac:dyDescent="0.25">
      <c r="C3" s="499"/>
      <c r="D3" s="499"/>
      <c r="E3" s="499"/>
      <c r="F3" s="502"/>
      <c r="G3" s="500"/>
      <c r="H3" s="500"/>
      <c r="I3" s="500"/>
      <c r="J3" s="500"/>
      <c r="K3" s="500"/>
      <c r="L3" s="500"/>
      <c r="M3" s="500"/>
      <c r="N3" s="500"/>
      <c r="O3" s="500"/>
      <c r="P3" s="367"/>
      <c r="Q3" s="501"/>
      <c r="R3" s="501"/>
      <c r="S3" s="503" t="s">
        <v>243</v>
      </c>
      <c r="T3" s="504"/>
      <c r="U3" s="500"/>
      <c r="V3" s="367"/>
    </row>
    <row r="4" spans="1:22" x14ac:dyDescent="0.2">
      <c r="C4" s="1211" t="s">
        <v>0</v>
      </c>
      <c r="D4" s="1212"/>
      <c r="E4" s="1215" t="s">
        <v>314</v>
      </c>
      <c r="F4" s="1216"/>
      <c r="G4" s="1216"/>
      <c r="H4" s="1218" t="s">
        <v>319</v>
      </c>
      <c r="I4" s="1219"/>
      <c r="J4" s="1219"/>
      <c r="K4" s="1215" t="s">
        <v>336</v>
      </c>
      <c r="L4" s="1216"/>
      <c r="M4" s="1216"/>
      <c r="N4" s="1215" t="s">
        <v>351</v>
      </c>
      <c r="O4" s="1216"/>
      <c r="P4" s="1216"/>
      <c r="Q4" s="1215" t="s">
        <v>397</v>
      </c>
      <c r="R4" s="1216"/>
      <c r="S4" s="1217"/>
    </row>
    <row r="5" spans="1:22" ht="13.5" thickBot="1" x14ac:dyDescent="0.25">
      <c r="C5" s="1213"/>
      <c r="D5" s="1214"/>
      <c r="E5" s="505" t="s">
        <v>188</v>
      </c>
      <c r="F5" s="506" t="s">
        <v>189</v>
      </c>
      <c r="G5" s="506" t="s">
        <v>74</v>
      </c>
      <c r="H5" s="506" t="s">
        <v>188</v>
      </c>
      <c r="I5" s="506" t="s">
        <v>189</v>
      </c>
      <c r="J5" s="507" t="s">
        <v>74</v>
      </c>
      <c r="K5" s="508" t="s">
        <v>188</v>
      </c>
      <c r="L5" s="508" t="s">
        <v>189</v>
      </c>
      <c r="M5" s="509" t="s">
        <v>74</v>
      </c>
      <c r="N5" s="506" t="s">
        <v>188</v>
      </c>
      <c r="O5" s="506" t="s">
        <v>189</v>
      </c>
      <c r="P5" s="507" t="s">
        <v>74</v>
      </c>
      <c r="Q5" s="506" t="s">
        <v>188</v>
      </c>
      <c r="R5" s="506" t="s">
        <v>189</v>
      </c>
      <c r="S5" s="510" t="s">
        <v>74</v>
      </c>
    </row>
    <row r="6" spans="1:22" ht="14.25" customHeight="1" thickTop="1" x14ac:dyDescent="0.2">
      <c r="C6" s="1208" t="s">
        <v>39</v>
      </c>
      <c r="D6" s="511" t="s">
        <v>208</v>
      </c>
      <c r="E6" s="512">
        <v>2519930</v>
      </c>
      <c r="F6" s="513">
        <v>41.7</v>
      </c>
      <c r="G6" s="514">
        <v>100</v>
      </c>
      <c r="H6" s="515">
        <v>2593194</v>
      </c>
      <c r="I6" s="513">
        <v>42.663195077960211</v>
      </c>
      <c r="J6" s="516">
        <f>H6/E6*100</f>
        <v>102.90738234792236</v>
      </c>
      <c r="K6" s="515">
        <v>2582418</v>
      </c>
      <c r="L6" s="513">
        <v>41.988187977778153</v>
      </c>
      <c r="M6" s="516">
        <f>K6/E6*100</f>
        <v>102.47975142166648</v>
      </c>
      <c r="N6" s="515">
        <v>2919499</v>
      </c>
      <c r="O6" s="517">
        <v>43.431133625125597</v>
      </c>
      <c r="P6" s="516">
        <f>N6/E6*100</f>
        <v>115.85635315266694</v>
      </c>
      <c r="Q6" s="515">
        <v>2962338</v>
      </c>
      <c r="R6" s="914">
        <f>Q6/$Q$12*100</f>
        <v>43.321841632131601</v>
      </c>
      <c r="S6" s="518">
        <f>Q6/E6*100</f>
        <v>117.55636069255893</v>
      </c>
    </row>
    <row r="7" spans="1:22" x14ac:dyDescent="0.2">
      <c r="C7" s="1209"/>
      <c r="D7" s="519" t="s">
        <v>209</v>
      </c>
      <c r="E7" s="520">
        <v>0</v>
      </c>
      <c r="F7" s="521">
        <v>0</v>
      </c>
      <c r="G7" s="522">
        <v>100</v>
      </c>
      <c r="H7" s="523">
        <v>0</v>
      </c>
      <c r="I7" s="521">
        <v>0</v>
      </c>
      <c r="J7" s="524">
        <v>100</v>
      </c>
      <c r="K7" s="523">
        <v>0</v>
      </c>
      <c r="L7" s="521">
        <v>0</v>
      </c>
      <c r="M7" s="525">
        <v>100</v>
      </c>
      <c r="N7" s="523">
        <v>0</v>
      </c>
      <c r="O7" s="526">
        <v>0</v>
      </c>
      <c r="P7" s="527">
        <v>100</v>
      </c>
      <c r="Q7" s="523">
        <v>2</v>
      </c>
      <c r="R7" s="526">
        <f>Q7/$Q$12*100</f>
        <v>2.9248412323058074E-5</v>
      </c>
      <c r="S7" s="528" t="s">
        <v>223</v>
      </c>
    </row>
    <row r="8" spans="1:22" x14ac:dyDescent="0.2">
      <c r="C8" s="1209"/>
      <c r="D8" s="519" t="s">
        <v>244</v>
      </c>
      <c r="E8" s="520">
        <v>3088889</v>
      </c>
      <c r="F8" s="521">
        <v>51.2</v>
      </c>
      <c r="G8" s="522">
        <v>100</v>
      </c>
      <c r="H8" s="523">
        <v>3092714</v>
      </c>
      <c r="I8" s="521">
        <v>50.881291836375773</v>
      </c>
      <c r="J8" s="529">
        <f>H8/E8*100</f>
        <v>100.12383093079744</v>
      </c>
      <c r="K8" s="523">
        <v>3148792</v>
      </c>
      <c r="L8" s="521">
        <v>51.197006216237661</v>
      </c>
      <c r="M8" s="527">
        <f>K8/E8*100</f>
        <v>101.9393056856365</v>
      </c>
      <c r="N8" s="523">
        <v>3347018</v>
      </c>
      <c r="O8" s="530">
        <v>49.791003868711933</v>
      </c>
      <c r="P8" s="527">
        <f>N8/E8*100</f>
        <v>108.35669394400382</v>
      </c>
      <c r="Q8" s="523">
        <v>3502716</v>
      </c>
      <c r="R8" s="526">
        <f>Q8/$Q$12*100</f>
        <v>51.224440909286336</v>
      </c>
      <c r="S8" s="528">
        <f>Q8/E8*100</f>
        <v>113.39727649650084</v>
      </c>
    </row>
    <row r="9" spans="1:22" x14ac:dyDescent="0.2">
      <c r="C9" s="1209"/>
      <c r="D9" s="519" t="s">
        <v>77</v>
      </c>
      <c r="E9" s="520">
        <v>191343</v>
      </c>
      <c r="F9" s="521">
        <v>3.2</v>
      </c>
      <c r="G9" s="522">
        <v>100</v>
      </c>
      <c r="H9" s="523">
        <v>166199</v>
      </c>
      <c r="I9" s="521">
        <v>2.734303858007503</v>
      </c>
      <c r="J9" s="529">
        <f>H9/E9*100</f>
        <v>86.859200493354862</v>
      </c>
      <c r="K9" s="523">
        <v>95367</v>
      </c>
      <c r="L9" s="521">
        <v>1.5505961942941728</v>
      </c>
      <c r="M9" s="527">
        <f>K9/E9*100</f>
        <v>49.840861698624984</v>
      </c>
      <c r="N9" s="523">
        <v>189534</v>
      </c>
      <c r="O9" s="530">
        <v>2.8195510532815922</v>
      </c>
      <c r="P9" s="527">
        <f>N9/E9*100</f>
        <v>99.054577381978959</v>
      </c>
      <c r="Q9" s="523">
        <v>106005</v>
      </c>
      <c r="R9" s="526">
        <f>Q9/$Q$12*100</f>
        <v>1.5502389741528855</v>
      </c>
      <c r="S9" s="528">
        <f>Q9/E9*100</f>
        <v>55.400511124002449</v>
      </c>
    </row>
    <row r="10" spans="1:22" x14ac:dyDescent="0.2">
      <c r="C10" s="1209"/>
      <c r="D10" s="519" t="s">
        <v>245</v>
      </c>
      <c r="E10" s="520">
        <v>236288</v>
      </c>
      <c r="F10" s="521">
        <v>3.9</v>
      </c>
      <c r="G10" s="522">
        <v>100</v>
      </c>
      <c r="H10" s="523">
        <v>226032</v>
      </c>
      <c r="I10" s="521">
        <v>3.7186756215931016</v>
      </c>
      <c r="J10" s="529">
        <f>H10/E10*100</f>
        <v>95.659534127843983</v>
      </c>
      <c r="K10" s="523">
        <v>320902</v>
      </c>
      <c r="L10" s="521">
        <v>5.217626851441155</v>
      </c>
      <c r="M10" s="527">
        <f>K10/E10*100</f>
        <v>135.80968986998917</v>
      </c>
      <c r="N10" s="523">
        <v>266083</v>
      </c>
      <c r="O10" s="530">
        <v>3.9583114528808858</v>
      </c>
      <c r="P10" s="527">
        <f>N10/E10*100</f>
        <v>112.60961199891656</v>
      </c>
      <c r="Q10" s="523">
        <v>266917</v>
      </c>
      <c r="R10" s="526">
        <f>Q10/$Q$12*100</f>
        <v>3.9034492360168462</v>
      </c>
      <c r="S10" s="528">
        <f>Q10/E10*100</f>
        <v>112.96257109967497</v>
      </c>
    </row>
    <row r="11" spans="1:22" ht="13.5" thickBot="1" x14ac:dyDescent="0.25">
      <c r="C11" s="1209"/>
      <c r="D11" s="531" t="s">
        <v>221</v>
      </c>
      <c r="E11" s="532" t="s">
        <v>220</v>
      </c>
      <c r="F11" s="533" t="s">
        <v>220</v>
      </c>
      <c r="G11" s="866">
        <v>100</v>
      </c>
      <c r="H11" s="534">
        <v>154</v>
      </c>
      <c r="I11" s="533">
        <v>2.5336060634128695E-3</v>
      </c>
      <c r="J11" s="535" t="s">
        <v>220</v>
      </c>
      <c r="K11" s="534">
        <v>2865</v>
      </c>
      <c r="L11" s="533">
        <v>4.658276024885763E-2</v>
      </c>
      <c r="M11" s="871" t="s">
        <v>223</v>
      </c>
      <c r="N11" s="534" t="s">
        <v>220</v>
      </c>
      <c r="O11" s="872" t="s">
        <v>220</v>
      </c>
      <c r="P11" s="871" t="s">
        <v>223</v>
      </c>
      <c r="Q11" s="534" t="s">
        <v>223</v>
      </c>
      <c r="R11" s="867" t="s">
        <v>223</v>
      </c>
      <c r="S11" s="538" t="s">
        <v>220</v>
      </c>
    </row>
    <row r="12" spans="1:22" ht="13.5" customHeight="1" thickTop="1" thickBot="1" x14ac:dyDescent="0.25">
      <c r="C12" s="1210"/>
      <c r="D12" s="539" t="s">
        <v>46</v>
      </c>
      <c r="E12" s="540">
        <v>6036450</v>
      </c>
      <c r="F12" s="541">
        <v>100.00000000000001</v>
      </c>
      <c r="G12" s="542">
        <v>100</v>
      </c>
      <c r="H12" s="543">
        <v>6078293</v>
      </c>
      <c r="I12" s="541">
        <v>100</v>
      </c>
      <c r="J12" s="544">
        <f>H12/E12*100</f>
        <v>100.69317231154071</v>
      </c>
      <c r="K12" s="543">
        <v>6150344</v>
      </c>
      <c r="L12" s="541">
        <v>100</v>
      </c>
      <c r="M12" s="545">
        <f>K12/E12*100</f>
        <v>101.88677119830365</v>
      </c>
      <c r="N12" s="546">
        <v>6722134</v>
      </c>
      <c r="O12" s="547">
        <v>100</v>
      </c>
      <c r="P12" s="545">
        <f>N12/E12*100</f>
        <v>111.35906037488921</v>
      </c>
      <c r="Q12" s="546">
        <f>SUM(Q6:Q10)</f>
        <v>6837978</v>
      </c>
      <c r="R12" s="547">
        <v>100</v>
      </c>
      <c r="S12" s="548">
        <f>Q12/E12*100</f>
        <v>113.27813532788311</v>
      </c>
    </row>
    <row r="13" spans="1:22" ht="13.5" thickBot="1" x14ac:dyDescent="0.25">
      <c r="C13" s="549"/>
      <c r="D13" s="499"/>
      <c r="E13" s="550"/>
      <c r="F13" s="502"/>
      <c r="G13" s="551"/>
      <c r="H13" s="552"/>
      <c r="I13" s="553"/>
      <c r="J13" s="551"/>
      <c r="K13" s="554"/>
      <c r="L13" s="553"/>
      <c r="M13" s="555"/>
      <c r="N13" s="502"/>
      <c r="O13" s="502"/>
      <c r="P13" s="556"/>
      <c r="Q13" s="502"/>
      <c r="R13" s="502"/>
      <c r="S13" s="556"/>
    </row>
    <row r="14" spans="1:22" ht="13.5" customHeight="1" x14ac:dyDescent="0.2">
      <c r="C14" s="1205" t="s">
        <v>42</v>
      </c>
      <c r="D14" s="557" t="s">
        <v>210</v>
      </c>
      <c r="E14" s="558">
        <v>129296</v>
      </c>
      <c r="F14" s="559">
        <v>2.2000000000000002</v>
      </c>
      <c r="G14" s="560">
        <v>100</v>
      </c>
      <c r="H14" s="558">
        <v>147002</v>
      </c>
      <c r="I14" s="559">
        <v>2.5</v>
      </c>
      <c r="J14" s="561">
        <f>H14/E14*100</f>
        <v>113.69415913872045</v>
      </c>
      <c r="K14" s="562">
        <v>132136</v>
      </c>
      <c r="L14" s="559">
        <v>2.2167457107339437</v>
      </c>
      <c r="M14" s="563">
        <f>K14/E14*100</f>
        <v>102.1965103328796</v>
      </c>
      <c r="N14" s="562">
        <v>156286</v>
      </c>
      <c r="O14" s="564">
        <v>2.3621969886016432</v>
      </c>
      <c r="P14" s="563">
        <f>N14/E14*100</f>
        <v>120.8745823536691</v>
      </c>
      <c r="Q14" s="562">
        <v>127707</v>
      </c>
      <c r="R14" s="915">
        <f>Q14/$Q$20*100</f>
        <v>1.9257239088514506</v>
      </c>
      <c r="S14" s="565">
        <f>Q14/E14*100</f>
        <v>98.771037000371237</v>
      </c>
    </row>
    <row r="15" spans="1:22" x14ac:dyDescent="0.2">
      <c r="C15" s="1206"/>
      <c r="D15" s="519" t="s">
        <v>211</v>
      </c>
      <c r="E15" s="566">
        <v>5303425</v>
      </c>
      <c r="F15" s="567">
        <v>90.3</v>
      </c>
      <c r="G15" s="568">
        <v>100</v>
      </c>
      <c r="H15" s="566">
        <v>5384340</v>
      </c>
      <c r="I15" s="567">
        <v>89.995096044978666</v>
      </c>
      <c r="J15" s="529">
        <f>H15/E15*100</f>
        <v>101.52571215770941</v>
      </c>
      <c r="K15" s="523">
        <v>5425884</v>
      </c>
      <c r="L15" s="567">
        <v>91.025951171065671</v>
      </c>
      <c r="M15" s="527">
        <f>K15/E15*100</f>
        <v>102.30905499747804</v>
      </c>
      <c r="N15" s="523">
        <v>5942663</v>
      </c>
      <c r="O15" s="526">
        <v>89.820845391617965</v>
      </c>
      <c r="P15" s="527">
        <f>N15/E15*100</f>
        <v>112.05330517542909</v>
      </c>
      <c r="Q15" s="523">
        <v>6090701</v>
      </c>
      <c r="R15" s="526">
        <v>91.9</v>
      </c>
      <c r="S15" s="528">
        <f>Q15/E15*100</f>
        <v>114.8446711323343</v>
      </c>
    </row>
    <row r="16" spans="1:22" x14ac:dyDescent="0.2">
      <c r="C16" s="1206"/>
      <c r="D16" s="519" t="s">
        <v>212</v>
      </c>
      <c r="E16" s="566">
        <v>107175</v>
      </c>
      <c r="F16" s="567">
        <v>1.8</v>
      </c>
      <c r="G16" s="568">
        <v>100</v>
      </c>
      <c r="H16" s="566">
        <v>111174</v>
      </c>
      <c r="I16" s="567">
        <v>1.8</v>
      </c>
      <c r="J16" s="529">
        <f>H16/E16*100</f>
        <v>103.73128061581525</v>
      </c>
      <c r="K16" s="523">
        <v>121421</v>
      </c>
      <c r="L16" s="567">
        <v>2.0369882616624251</v>
      </c>
      <c r="M16" s="527">
        <f>K16/E16*100</f>
        <v>113.29227898297178</v>
      </c>
      <c r="N16" s="523">
        <v>132489</v>
      </c>
      <c r="O16" s="526">
        <v>2.0025153681253798</v>
      </c>
      <c r="P16" s="527">
        <f>N16/E16*100</f>
        <v>123.61931420573828</v>
      </c>
      <c r="Q16" s="523">
        <v>132220</v>
      </c>
      <c r="R16" s="526">
        <f>Q16/$Q$20*100</f>
        <v>1.9937764979863191</v>
      </c>
      <c r="S16" s="528">
        <f>Q16/E16*100</f>
        <v>123.36832283648238</v>
      </c>
    </row>
    <row r="17" spans="3:19" x14ac:dyDescent="0.2">
      <c r="C17" s="1206"/>
      <c r="D17" s="519" t="s">
        <v>213</v>
      </c>
      <c r="E17" s="566">
        <v>161146</v>
      </c>
      <c r="F17" s="567">
        <v>2.8</v>
      </c>
      <c r="G17" s="568">
        <v>100</v>
      </c>
      <c r="H17" s="566">
        <v>167044</v>
      </c>
      <c r="I17" s="567">
        <v>2.7920118015833726</v>
      </c>
      <c r="J17" s="529">
        <f>H17/E17*100</f>
        <v>103.66003499931739</v>
      </c>
      <c r="K17" s="523">
        <v>184203</v>
      </c>
      <c r="L17" s="567">
        <v>3.0902343808978978</v>
      </c>
      <c r="M17" s="527">
        <f>K17/E17*100</f>
        <v>114.30814292629043</v>
      </c>
      <c r="N17" s="523">
        <v>187145</v>
      </c>
      <c r="O17" s="526">
        <v>2.8286177612316812</v>
      </c>
      <c r="P17" s="527">
        <f>N17/E17*100</f>
        <v>116.13381653903913</v>
      </c>
      <c r="Q17" s="523">
        <v>174555</v>
      </c>
      <c r="R17" s="526">
        <f>Q17/$Q$20*100</f>
        <v>2.6321559265315528</v>
      </c>
      <c r="S17" s="528">
        <f>Q17/E17*100</f>
        <v>108.32102565375499</v>
      </c>
    </row>
    <row r="18" spans="3:19" x14ac:dyDescent="0.2">
      <c r="C18" s="1206"/>
      <c r="D18" s="519" t="s">
        <v>214</v>
      </c>
      <c r="E18" s="566">
        <v>169209</v>
      </c>
      <c r="F18" s="567">
        <v>2.9</v>
      </c>
      <c r="G18" s="568">
        <v>100</v>
      </c>
      <c r="H18" s="566">
        <v>173366</v>
      </c>
      <c r="I18" s="567">
        <v>2.8976791623362885</v>
      </c>
      <c r="J18" s="529">
        <f>H18/E18*100</f>
        <v>102.45672511509436</v>
      </c>
      <c r="K18" s="523">
        <v>97166</v>
      </c>
      <c r="L18" s="567">
        <v>1.6300804756400555</v>
      </c>
      <c r="M18" s="527">
        <f>K18/E18*100</f>
        <v>57.423659498017244</v>
      </c>
      <c r="N18" s="523">
        <v>197546</v>
      </c>
      <c r="O18" s="530">
        <v>2.9858244904233278</v>
      </c>
      <c r="P18" s="527">
        <f>N18/E18*100</f>
        <v>116.74674514948968</v>
      </c>
      <c r="Q18" s="523">
        <v>106453</v>
      </c>
      <c r="R18" s="526">
        <f>Q18/$Q$20*100</f>
        <v>1.6052298407210528</v>
      </c>
      <c r="S18" s="528">
        <f>Q18/E18*100</f>
        <v>62.912138243237649</v>
      </c>
    </row>
    <row r="19" spans="3:19" ht="13.5" thickBot="1" x14ac:dyDescent="0.25">
      <c r="C19" s="1206"/>
      <c r="D19" s="531" t="s">
        <v>380</v>
      </c>
      <c r="E19" s="569">
        <v>0</v>
      </c>
      <c r="F19" s="570">
        <v>0</v>
      </c>
      <c r="G19" s="868" t="s">
        <v>223</v>
      </c>
      <c r="H19" s="569">
        <v>0</v>
      </c>
      <c r="I19" s="570">
        <v>0</v>
      </c>
      <c r="J19" s="535" t="s">
        <v>223</v>
      </c>
      <c r="K19" s="869">
        <v>15000</v>
      </c>
      <c r="L19" s="570">
        <v>0</v>
      </c>
      <c r="M19" s="535" t="s">
        <v>223</v>
      </c>
      <c r="N19" s="869">
        <v>24166</v>
      </c>
      <c r="O19" s="536">
        <v>0</v>
      </c>
      <c r="P19" s="535" t="s">
        <v>223</v>
      </c>
      <c r="Q19" s="869">
        <v>5670</v>
      </c>
      <c r="R19" s="537">
        <v>0</v>
      </c>
      <c r="S19" s="870" t="s">
        <v>223</v>
      </c>
    </row>
    <row r="20" spans="3:19" ht="14" thickTop="1" thickBot="1" x14ac:dyDescent="0.25">
      <c r="C20" s="1207"/>
      <c r="D20" s="539" t="s">
        <v>46</v>
      </c>
      <c r="E20" s="540">
        <v>5870251</v>
      </c>
      <c r="F20" s="541">
        <v>100</v>
      </c>
      <c r="G20" s="571">
        <v>100</v>
      </c>
      <c r="H20" s="540">
        <v>5982926</v>
      </c>
      <c r="I20" s="541">
        <v>100</v>
      </c>
      <c r="J20" s="544">
        <f>H20/E20*100</f>
        <v>101.91942388834822</v>
      </c>
      <c r="K20" s="543">
        <v>5960810</v>
      </c>
      <c r="L20" s="541">
        <v>100</v>
      </c>
      <c r="M20" s="545">
        <f>K20/E20*100</f>
        <v>101.54267679525117</v>
      </c>
      <c r="N20" s="546">
        <v>6616129</v>
      </c>
      <c r="O20" s="547">
        <v>100</v>
      </c>
      <c r="P20" s="545">
        <f>N20/E20*100</f>
        <v>112.70606657194044</v>
      </c>
      <c r="Q20" s="546">
        <f>SUM(Q14:Q18)</f>
        <v>6631636</v>
      </c>
      <c r="R20" s="547">
        <v>100</v>
      </c>
      <c r="S20" s="572">
        <f>Q20/E20*100</f>
        <v>112.97022904131357</v>
      </c>
    </row>
    <row r="21" spans="3:19" x14ac:dyDescent="0.2">
      <c r="C21" s="499"/>
      <c r="D21" s="499"/>
      <c r="E21" s="499"/>
      <c r="F21" s="499"/>
      <c r="G21" s="573"/>
      <c r="H21" s="500"/>
      <c r="I21" s="500"/>
      <c r="J21" s="500"/>
      <c r="K21" s="500"/>
      <c r="L21" s="500"/>
      <c r="M21" s="500"/>
      <c r="N21" s="500"/>
      <c r="O21" s="500"/>
      <c r="P21" s="500"/>
      <c r="Q21" s="501"/>
      <c r="R21" s="501"/>
      <c r="S21" s="501"/>
    </row>
    <row r="22" spans="3:19" x14ac:dyDescent="0.2">
      <c r="C22" s="500"/>
      <c r="D22" s="500"/>
      <c r="E22" s="500"/>
      <c r="F22" s="500"/>
      <c r="G22" s="500"/>
      <c r="H22" s="500"/>
      <c r="I22" s="500"/>
      <c r="J22" s="500"/>
      <c r="K22" s="500"/>
      <c r="L22" s="500"/>
      <c r="M22" s="500"/>
      <c r="N22" s="500"/>
      <c r="O22" s="500"/>
      <c r="P22" s="500"/>
      <c r="Q22" s="501"/>
      <c r="R22" s="501"/>
      <c r="S22" s="501"/>
    </row>
  </sheetData>
  <mergeCells count="8">
    <mergeCell ref="C14:C20"/>
    <mergeCell ref="C6:C12"/>
    <mergeCell ref="C4:D5"/>
    <mergeCell ref="Q4:S4"/>
    <mergeCell ref="K4:M4"/>
    <mergeCell ref="N4:P4"/>
    <mergeCell ref="H4:J4"/>
    <mergeCell ref="E4:G4"/>
  </mergeCells>
  <phoneticPr fontId="2"/>
  <printOptions horizontalCentered="1" verticalCentered="1"/>
  <pageMargins left="0.23622047244094491" right="0.23622047244094491" top="0.74803149606299213" bottom="0.74803149606299213" header="0.31496062992125984" footer="0.31496062992125984"/>
  <pageSetup paperSize="9" scale="92" fitToHeight="0" orientation="landscape" blackAndWhite="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L50"/>
  <sheetViews>
    <sheetView showGridLines="0" zoomScale="40" zoomScaleNormal="40" workbookViewId="0">
      <selection activeCell="Y39" sqref="Y39"/>
    </sheetView>
  </sheetViews>
  <sheetFormatPr defaultColWidth="9" defaultRowHeight="13" x14ac:dyDescent="0.2"/>
  <cols>
    <col min="1" max="1" width="9" style="42" customWidth="1"/>
    <col min="2" max="2" width="1.36328125" style="42" customWidth="1"/>
    <col min="3" max="3" width="7.90625" style="1039" customWidth="1"/>
    <col min="4" max="4" width="3.08984375" style="1039" customWidth="1"/>
    <col min="5" max="5" width="21.08984375" style="1039" customWidth="1"/>
    <col min="6" max="7" width="13.36328125" style="1084" customWidth="1"/>
    <col min="8" max="10" width="13.36328125" style="1039" customWidth="1"/>
    <col min="11" max="11" width="13.08984375" style="1039" bestFit="1" customWidth="1"/>
    <col min="12" max="16384" width="9" style="1039"/>
  </cols>
  <sheetData>
    <row r="1" spans="1:12" s="42" customFormat="1" ht="16.5" x14ac:dyDescent="0.25">
      <c r="A1" s="42" t="s">
        <v>258</v>
      </c>
      <c r="C1" s="18" t="s">
        <v>261</v>
      </c>
      <c r="F1" s="41"/>
      <c r="H1" s="41"/>
    </row>
    <row r="2" spans="1:12" ht="16.5" x14ac:dyDescent="0.2">
      <c r="A2" s="42" t="s">
        <v>259</v>
      </c>
      <c r="C2" s="19" t="s">
        <v>232</v>
      </c>
      <c r="D2" s="1036"/>
      <c r="E2" s="1036"/>
      <c r="F2" s="1037"/>
      <c r="G2" s="1037"/>
      <c r="H2" s="1036"/>
      <c r="I2" s="1036"/>
      <c r="J2" s="1036"/>
      <c r="K2" s="1038"/>
      <c r="L2" s="1038"/>
    </row>
    <row r="3" spans="1:12" ht="13.5" thickBot="1" x14ac:dyDescent="0.25">
      <c r="C3" s="1036"/>
      <c r="D3" s="1036"/>
      <c r="E3" s="1036"/>
      <c r="F3" s="1037"/>
      <c r="G3" s="1037"/>
      <c r="H3" s="1040"/>
      <c r="I3" s="1040"/>
      <c r="J3" s="1040" t="s">
        <v>248</v>
      </c>
      <c r="K3" s="1038"/>
      <c r="L3" s="1038"/>
    </row>
    <row r="4" spans="1:12" ht="13.5" thickBot="1" x14ac:dyDescent="0.25">
      <c r="C4" s="1237" t="s">
        <v>0</v>
      </c>
      <c r="D4" s="1238"/>
      <c r="E4" s="1239"/>
      <c r="F4" s="245" t="s">
        <v>333</v>
      </c>
      <c r="G4" s="246" t="s">
        <v>334</v>
      </c>
      <c r="H4" s="246" t="s">
        <v>335</v>
      </c>
      <c r="I4" s="247" t="s">
        <v>364</v>
      </c>
      <c r="J4" s="1041" t="s">
        <v>394</v>
      </c>
      <c r="K4" s="1038"/>
    </row>
    <row r="5" spans="1:12" ht="14.25" customHeight="1" thickTop="1" x14ac:dyDescent="0.2">
      <c r="C5" s="1240" t="s">
        <v>95</v>
      </c>
      <c r="D5" s="1241" t="s">
        <v>96</v>
      </c>
      <c r="E5" s="1042" t="s">
        <v>79</v>
      </c>
      <c r="F5" s="248">
        <v>891829963</v>
      </c>
      <c r="G5" s="248">
        <v>871417538</v>
      </c>
      <c r="H5" s="248">
        <v>894642466</v>
      </c>
      <c r="I5" s="122">
        <v>945169146</v>
      </c>
      <c r="J5" s="1043">
        <v>951890220</v>
      </c>
      <c r="K5" s="1038"/>
    </row>
    <row r="6" spans="1:12" x14ac:dyDescent="0.2">
      <c r="C6" s="1234"/>
      <c r="D6" s="1242"/>
      <c r="E6" s="1044" t="s">
        <v>317</v>
      </c>
      <c r="F6" s="249">
        <v>3332402</v>
      </c>
      <c r="G6" s="249">
        <v>3386777</v>
      </c>
      <c r="H6" s="249">
        <v>3502896</v>
      </c>
      <c r="I6" s="131">
        <v>3591996</v>
      </c>
      <c r="J6" s="1045">
        <v>3671785</v>
      </c>
      <c r="K6" s="1038"/>
    </row>
    <row r="7" spans="1:12" x14ac:dyDescent="0.2">
      <c r="C7" s="1234"/>
      <c r="D7" s="1242"/>
      <c r="E7" s="1044" t="s">
        <v>310</v>
      </c>
      <c r="F7" s="250">
        <v>147900</v>
      </c>
      <c r="G7" s="251">
        <v>203299</v>
      </c>
      <c r="H7" s="250">
        <v>344055</v>
      </c>
      <c r="I7" s="127">
        <v>300619</v>
      </c>
      <c r="J7" s="1046">
        <v>223794</v>
      </c>
      <c r="K7" s="1038"/>
    </row>
    <row r="8" spans="1:12" x14ac:dyDescent="0.2">
      <c r="C8" s="1234"/>
      <c r="D8" s="1242"/>
      <c r="E8" s="1044" t="s">
        <v>81</v>
      </c>
      <c r="F8" s="249">
        <v>63145473</v>
      </c>
      <c r="G8" s="249">
        <v>62571315</v>
      </c>
      <c r="H8" s="249">
        <v>62941551</v>
      </c>
      <c r="I8" s="131">
        <v>65470601</v>
      </c>
      <c r="J8" s="1045">
        <v>74139006</v>
      </c>
      <c r="K8" s="1038"/>
    </row>
    <row r="9" spans="1:12" ht="13.5" thickBot="1" x14ac:dyDescent="0.25">
      <c r="C9" s="1234"/>
      <c r="D9" s="1243"/>
      <c r="E9" s="1047" t="s">
        <v>82</v>
      </c>
      <c r="F9" s="252">
        <v>0</v>
      </c>
      <c r="G9" s="250">
        <v>0</v>
      </c>
      <c r="H9" s="250">
        <v>0</v>
      </c>
      <c r="I9" s="127">
        <v>0</v>
      </c>
      <c r="J9" s="1046">
        <v>0</v>
      </c>
      <c r="K9" s="1038"/>
    </row>
    <row r="10" spans="1:12" ht="14" thickTop="1" thickBot="1" x14ac:dyDescent="0.25">
      <c r="C10" s="1234"/>
      <c r="D10" s="1226" t="s">
        <v>50</v>
      </c>
      <c r="E10" s="1227"/>
      <c r="F10" s="253">
        <v>958455738</v>
      </c>
      <c r="G10" s="254">
        <v>937578929</v>
      </c>
      <c r="H10" s="255">
        <v>961430968</v>
      </c>
      <c r="I10" s="253">
        <v>1014532362</v>
      </c>
      <c r="J10" s="1048">
        <v>1029924805</v>
      </c>
      <c r="K10" s="1038"/>
    </row>
    <row r="11" spans="1:12" x14ac:dyDescent="0.2">
      <c r="C11" s="1234"/>
      <c r="D11" s="1049" t="s">
        <v>13</v>
      </c>
      <c r="E11" s="1050"/>
      <c r="F11" s="256">
        <v>2671728</v>
      </c>
      <c r="G11" s="256">
        <v>2558964</v>
      </c>
      <c r="H11" s="256">
        <v>2295946</v>
      </c>
      <c r="I11" s="257">
        <v>3335456</v>
      </c>
      <c r="J11" s="1051">
        <v>3618311</v>
      </c>
      <c r="K11" s="1052"/>
    </row>
    <row r="12" spans="1:12" x14ac:dyDescent="0.2">
      <c r="C12" s="1234"/>
      <c r="D12" s="1053" t="s">
        <v>190</v>
      </c>
      <c r="E12" s="1054"/>
      <c r="F12" s="249">
        <v>13756859</v>
      </c>
      <c r="G12" s="249">
        <v>12984836</v>
      </c>
      <c r="H12" s="249">
        <v>15698222</v>
      </c>
      <c r="I12" s="131">
        <v>17207046</v>
      </c>
      <c r="J12" s="1045">
        <v>21388137</v>
      </c>
      <c r="K12" s="1052"/>
    </row>
    <row r="13" spans="1:12" x14ac:dyDescent="0.2">
      <c r="C13" s="1234"/>
      <c r="D13" s="1055" t="s">
        <v>191</v>
      </c>
      <c r="E13" s="1054"/>
      <c r="F13" s="250">
        <v>7615521</v>
      </c>
      <c r="G13" s="250">
        <v>14112985</v>
      </c>
      <c r="H13" s="250">
        <v>17878059</v>
      </c>
      <c r="I13" s="127">
        <v>16654375</v>
      </c>
      <c r="J13" s="1046">
        <v>22104880</v>
      </c>
      <c r="K13" s="1052"/>
    </row>
    <row r="14" spans="1:12" x14ac:dyDescent="0.2">
      <c r="C14" s="1234"/>
      <c r="D14" s="1056" t="s">
        <v>14</v>
      </c>
      <c r="E14" s="1044"/>
      <c r="F14" s="249">
        <v>211994719</v>
      </c>
      <c r="G14" s="249">
        <v>208538022</v>
      </c>
      <c r="H14" s="249">
        <v>200958303</v>
      </c>
      <c r="I14" s="131">
        <v>237018973</v>
      </c>
      <c r="J14" s="1045">
        <v>232347700</v>
      </c>
      <c r="K14" s="1038"/>
    </row>
    <row r="15" spans="1:12" x14ac:dyDescent="0.2">
      <c r="C15" s="1234"/>
      <c r="D15" s="1056" t="s">
        <v>83</v>
      </c>
      <c r="E15" s="1044"/>
      <c r="F15" s="250">
        <v>28308</v>
      </c>
      <c r="G15" s="250">
        <v>25053</v>
      </c>
      <c r="H15" s="250">
        <v>30352</v>
      </c>
      <c r="I15" s="127">
        <v>36275</v>
      </c>
      <c r="J15" s="1046">
        <v>37026</v>
      </c>
      <c r="K15" s="1038"/>
    </row>
    <row r="16" spans="1:12" x14ac:dyDescent="0.2">
      <c r="C16" s="1234"/>
      <c r="D16" s="1056" t="s">
        <v>15</v>
      </c>
      <c r="E16" s="1044"/>
      <c r="F16" s="258" t="s">
        <v>220</v>
      </c>
      <c r="G16" s="258" t="s">
        <v>220</v>
      </c>
      <c r="H16" s="258" t="s">
        <v>220</v>
      </c>
      <c r="I16" s="1035" t="s">
        <v>220</v>
      </c>
      <c r="J16" s="1035" t="s">
        <v>220</v>
      </c>
      <c r="K16" s="1038"/>
    </row>
    <row r="17" spans="1:11" x14ac:dyDescent="0.2">
      <c r="C17" s="1234"/>
      <c r="D17" s="1057" t="s">
        <v>311</v>
      </c>
      <c r="E17" s="1058"/>
      <c r="F17" s="250">
        <v>3004957</v>
      </c>
      <c r="G17" s="251">
        <v>2666459</v>
      </c>
      <c r="H17" s="250">
        <v>3085284</v>
      </c>
      <c r="I17" s="127">
        <v>3424774</v>
      </c>
      <c r="J17" s="1046">
        <v>3685597</v>
      </c>
      <c r="K17" s="1038"/>
    </row>
    <row r="18" spans="1:11" ht="13.5" thickBot="1" x14ac:dyDescent="0.25">
      <c r="C18" s="1234"/>
      <c r="D18" s="1244" t="s">
        <v>366</v>
      </c>
      <c r="E18" s="1245"/>
      <c r="F18" s="259">
        <v>5767776</v>
      </c>
      <c r="G18" s="259">
        <v>6096339</v>
      </c>
      <c r="H18" s="259">
        <v>6173663</v>
      </c>
      <c r="I18" s="185">
        <v>5662315</v>
      </c>
      <c r="J18" s="1059">
        <v>45764225</v>
      </c>
      <c r="K18" s="1038"/>
    </row>
    <row r="19" spans="1:11" ht="13.5" thickTop="1" x14ac:dyDescent="0.2">
      <c r="C19" s="1234"/>
      <c r="D19" s="1246" t="s">
        <v>19</v>
      </c>
      <c r="E19" s="1247"/>
      <c r="F19" s="248">
        <v>1203295606</v>
      </c>
      <c r="G19" s="248">
        <v>1184561587</v>
      </c>
      <c r="H19" s="248">
        <v>1207550797</v>
      </c>
      <c r="I19" s="122">
        <v>1297871576</v>
      </c>
      <c r="J19" s="1043">
        <v>1358870681</v>
      </c>
      <c r="K19" s="501"/>
    </row>
    <row r="20" spans="1:11" x14ac:dyDescent="0.2">
      <c r="C20" s="1234"/>
      <c r="D20" s="1248" t="s">
        <v>256</v>
      </c>
      <c r="E20" s="1249"/>
      <c r="F20" s="260">
        <v>3606168</v>
      </c>
      <c r="G20" s="260">
        <v>3466380</v>
      </c>
      <c r="H20" s="260">
        <v>3463309</v>
      </c>
      <c r="I20" s="143">
        <v>3280339</v>
      </c>
      <c r="J20" s="1060">
        <v>3269786</v>
      </c>
      <c r="K20" s="501"/>
    </row>
    <row r="21" spans="1:11" x14ac:dyDescent="0.2">
      <c r="C21" s="1234"/>
      <c r="D21" s="1056" t="s">
        <v>84</v>
      </c>
      <c r="E21" s="1044"/>
      <c r="F21" s="249">
        <v>9861540</v>
      </c>
      <c r="G21" s="249">
        <v>9744974</v>
      </c>
      <c r="H21" s="249">
        <v>9861610</v>
      </c>
      <c r="I21" s="131">
        <v>9830489</v>
      </c>
      <c r="J21" s="1045">
        <v>10325171</v>
      </c>
      <c r="K21" s="501"/>
    </row>
    <row r="22" spans="1:11" x14ac:dyDescent="0.2">
      <c r="C22" s="1234"/>
      <c r="D22" s="1056" t="s">
        <v>85</v>
      </c>
      <c r="E22" s="1044"/>
      <c r="F22" s="249">
        <v>998918</v>
      </c>
      <c r="G22" s="249">
        <v>1153792</v>
      </c>
      <c r="H22" s="249">
        <v>947470</v>
      </c>
      <c r="I22" s="131">
        <v>881677</v>
      </c>
      <c r="J22" s="1045">
        <v>827947</v>
      </c>
      <c r="K22" s="501"/>
    </row>
    <row r="23" spans="1:11" x14ac:dyDescent="0.2">
      <c r="C23" s="1234"/>
      <c r="D23" s="1250" t="s">
        <v>312</v>
      </c>
      <c r="E23" s="1251"/>
      <c r="F23" s="250">
        <v>770740</v>
      </c>
      <c r="G23" s="251">
        <v>770740</v>
      </c>
      <c r="H23" s="261">
        <v>997428</v>
      </c>
      <c r="I23" s="135">
        <v>1061492</v>
      </c>
      <c r="J23" s="1061">
        <v>1169280</v>
      </c>
      <c r="K23" s="501"/>
    </row>
    <row r="24" spans="1:11" ht="13.5" thickBot="1" x14ac:dyDescent="0.25">
      <c r="C24" s="1234"/>
      <c r="D24" s="1062" t="s">
        <v>18</v>
      </c>
      <c r="E24" s="1063"/>
      <c r="F24" s="261">
        <v>921508</v>
      </c>
      <c r="G24" s="261">
        <v>909359</v>
      </c>
      <c r="H24" s="261">
        <v>960047</v>
      </c>
      <c r="I24" s="135">
        <v>954191</v>
      </c>
      <c r="J24" s="1061">
        <v>939276</v>
      </c>
      <c r="K24" s="501"/>
    </row>
    <row r="25" spans="1:11" ht="13.5" customHeight="1" thickTop="1" thickBot="1" x14ac:dyDescent="0.25">
      <c r="C25" s="1234"/>
      <c r="D25" s="1226" t="s">
        <v>46</v>
      </c>
      <c r="E25" s="1227"/>
      <c r="F25" s="262">
        <v>1219454480</v>
      </c>
      <c r="G25" s="262">
        <v>1200606832</v>
      </c>
      <c r="H25" s="262">
        <v>1223780661</v>
      </c>
      <c r="I25" s="139">
        <v>1313879764</v>
      </c>
      <c r="J25" s="1064">
        <v>1375402141</v>
      </c>
      <c r="K25" s="501"/>
    </row>
    <row r="26" spans="1:11" ht="13.5" customHeight="1" x14ac:dyDescent="0.2">
      <c r="C26" s="1234"/>
      <c r="D26" s="1065" t="s">
        <v>249</v>
      </c>
      <c r="E26" s="1066"/>
      <c r="F26" s="263">
        <v>9737506</v>
      </c>
      <c r="G26" s="264">
        <v>12176325</v>
      </c>
      <c r="H26" s="263">
        <v>9761068</v>
      </c>
      <c r="I26" s="1067">
        <v>9633307</v>
      </c>
      <c r="J26" s="1068">
        <v>6794097</v>
      </c>
      <c r="K26" s="501"/>
    </row>
    <row r="27" spans="1:11" ht="13.5" customHeight="1" thickBot="1" x14ac:dyDescent="0.25">
      <c r="C27" s="1235"/>
      <c r="D27" s="1069" t="s">
        <v>86</v>
      </c>
      <c r="E27" s="1070"/>
      <c r="F27" s="265">
        <v>1229191986</v>
      </c>
      <c r="G27" s="265">
        <v>1212783157</v>
      </c>
      <c r="H27" s="265">
        <v>1233541729</v>
      </c>
      <c r="I27" s="1071">
        <v>1323513071</v>
      </c>
      <c r="J27" s="1072">
        <v>1382196238</v>
      </c>
      <c r="K27" s="501"/>
    </row>
    <row r="28" spans="1:11" ht="13.5" customHeight="1" x14ac:dyDescent="0.2">
      <c r="C28" s="1228" t="s">
        <v>97</v>
      </c>
      <c r="D28" s="1049" t="s">
        <v>87</v>
      </c>
      <c r="E28" s="1050"/>
      <c r="F28" s="266">
        <v>1853783905</v>
      </c>
      <c r="G28" s="266">
        <v>1895199905</v>
      </c>
      <c r="H28" s="266">
        <v>1871519286</v>
      </c>
      <c r="I28" s="1073">
        <v>1914150924</v>
      </c>
      <c r="J28" s="1074">
        <v>1874839162</v>
      </c>
      <c r="K28" s="501"/>
    </row>
    <row r="29" spans="1:11" ht="13.5" customHeight="1" x14ac:dyDescent="0.2">
      <c r="C29" s="1229"/>
      <c r="D29" s="1056" t="s">
        <v>88</v>
      </c>
      <c r="E29" s="1044"/>
      <c r="F29" s="267">
        <v>295141063</v>
      </c>
      <c r="G29" s="267">
        <v>195219291</v>
      </c>
      <c r="H29" s="267">
        <v>360488218</v>
      </c>
      <c r="I29" s="1075">
        <v>491236370</v>
      </c>
      <c r="J29" s="1076">
        <v>614262597</v>
      </c>
      <c r="K29" s="501"/>
    </row>
    <row r="30" spans="1:11" ht="13.5" thickBot="1" x14ac:dyDescent="0.25">
      <c r="C30" s="1230"/>
      <c r="D30" s="1069" t="s">
        <v>89</v>
      </c>
      <c r="E30" s="1070"/>
      <c r="F30" s="268">
        <v>2148924968</v>
      </c>
      <c r="G30" s="268">
        <v>2090419196</v>
      </c>
      <c r="H30" s="265">
        <v>2232007504</v>
      </c>
      <c r="I30" s="1071">
        <v>2405387294</v>
      </c>
      <c r="J30" s="1072">
        <v>2489101759</v>
      </c>
      <c r="K30" s="501"/>
    </row>
    <row r="31" spans="1:11" ht="13.5" customHeight="1" thickBot="1" x14ac:dyDescent="0.25">
      <c r="A31" s="1039"/>
      <c r="B31" s="1039"/>
      <c r="C31" s="1220" t="s">
        <v>90</v>
      </c>
      <c r="D31" s="1221"/>
      <c r="E31" s="1222"/>
      <c r="F31" s="269">
        <v>919732982</v>
      </c>
      <c r="G31" s="270">
        <v>877636039</v>
      </c>
      <c r="H31" s="271">
        <v>998465775</v>
      </c>
      <c r="I31" s="269">
        <v>1081874223</v>
      </c>
      <c r="J31" s="1077">
        <v>1106905521</v>
      </c>
      <c r="K31" s="501"/>
    </row>
    <row r="32" spans="1:11" ht="13.5" customHeight="1" x14ac:dyDescent="0.2">
      <c r="C32" s="1231" t="s">
        <v>98</v>
      </c>
      <c r="D32" s="1049" t="s">
        <v>195</v>
      </c>
      <c r="E32" s="1050"/>
      <c r="F32" s="256">
        <v>937993525</v>
      </c>
      <c r="G32" s="256">
        <v>893523346</v>
      </c>
      <c r="H32" s="256">
        <v>1013698483</v>
      </c>
      <c r="I32" s="257">
        <v>1095814408</v>
      </c>
      <c r="J32" s="1051">
        <v>1125820118</v>
      </c>
      <c r="K32" s="501"/>
    </row>
    <row r="33" spans="3:12" ht="13.5" customHeight="1" thickBot="1" x14ac:dyDescent="0.25">
      <c r="C33" s="1232"/>
      <c r="D33" s="1069" t="s">
        <v>196</v>
      </c>
      <c r="E33" s="1070"/>
      <c r="F33" s="261">
        <v>18260543</v>
      </c>
      <c r="G33" s="261">
        <v>15887307</v>
      </c>
      <c r="H33" s="261">
        <v>15232708</v>
      </c>
      <c r="I33" s="135">
        <v>13940185</v>
      </c>
      <c r="J33" s="1061">
        <v>18914597</v>
      </c>
      <c r="K33" s="501"/>
    </row>
    <row r="34" spans="3:12" ht="13.5" customHeight="1" x14ac:dyDescent="0.2">
      <c r="C34" s="1228" t="s">
        <v>99</v>
      </c>
      <c r="D34" s="1049" t="s">
        <v>91</v>
      </c>
      <c r="E34" s="1050"/>
      <c r="F34" s="256">
        <v>937993525</v>
      </c>
      <c r="G34" s="256">
        <v>893523346</v>
      </c>
      <c r="H34" s="256">
        <v>1013698483</v>
      </c>
      <c r="I34" s="257">
        <v>1095814408</v>
      </c>
      <c r="J34" s="1051">
        <v>1125820118</v>
      </c>
      <c r="K34" s="501"/>
    </row>
    <row r="35" spans="3:12" ht="13.5" thickBot="1" x14ac:dyDescent="0.25">
      <c r="C35" s="1229"/>
      <c r="D35" s="1062" t="s">
        <v>92</v>
      </c>
      <c r="E35" s="1063"/>
      <c r="F35" s="261">
        <v>50638778</v>
      </c>
      <c r="G35" s="259">
        <v>48935873</v>
      </c>
      <c r="H35" s="259">
        <v>55466823</v>
      </c>
      <c r="I35" s="185">
        <v>59720821</v>
      </c>
      <c r="J35" s="1059">
        <v>60800440</v>
      </c>
      <c r="K35" s="501"/>
    </row>
    <row r="36" spans="3:12" ht="13.5" customHeight="1" thickTop="1" thickBot="1" x14ac:dyDescent="0.25">
      <c r="C36" s="1230"/>
      <c r="D36" s="1226" t="s">
        <v>19</v>
      </c>
      <c r="E36" s="1227"/>
      <c r="F36" s="139">
        <v>988632303</v>
      </c>
      <c r="G36" s="272">
        <v>942459219</v>
      </c>
      <c r="H36" s="262">
        <v>1069165306</v>
      </c>
      <c r="I36" s="139">
        <v>1155535229</v>
      </c>
      <c r="J36" s="1064">
        <v>1186620558</v>
      </c>
      <c r="K36" s="501"/>
    </row>
    <row r="37" spans="3:12" ht="13.5" customHeight="1" x14ac:dyDescent="0.2">
      <c r="C37" s="1233" t="s">
        <v>100</v>
      </c>
      <c r="D37" s="1049" t="s">
        <v>93</v>
      </c>
      <c r="E37" s="1050"/>
      <c r="F37" s="260">
        <v>1302335512</v>
      </c>
      <c r="G37" s="256">
        <v>1311430857</v>
      </c>
      <c r="H37" s="256">
        <v>1354336113</v>
      </c>
      <c r="I37" s="257">
        <v>1426135738</v>
      </c>
      <c r="J37" s="1051">
        <v>1476991106</v>
      </c>
      <c r="K37" s="501"/>
    </row>
    <row r="38" spans="3:12" x14ac:dyDescent="0.2">
      <c r="C38" s="1234"/>
      <c r="D38" s="1056" t="s">
        <v>101</v>
      </c>
      <c r="E38" s="1044"/>
      <c r="F38" s="250">
        <v>494438437</v>
      </c>
      <c r="G38" s="250">
        <v>390718722</v>
      </c>
      <c r="H38" s="250">
        <v>550693684</v>
      </c>
      <c r="I38" s="127">
        <v>598532822</v>
      </c>
      <c r="J38" s="1046">
        <v>622256671</v>
      </c>
      <c r="K38" s="501"/>
    </row>
    <row r="39" spans="3:12" ht="13.5" customHeight="1" x14ac:dyDescent="0.2">
      <c r="C39" s="1234"/>
      <c r="D39" s="1056" t="s">
        <v>94</v>
      </c>
      <c r="E39" s="1044"/>
      <c r="F39" s="249">
        <v>10000</v>
      </c>
      <c r="G39" s="249">
        <v>10000</v>
      </c>
      <c r="H39" s="249">
        <v>10000</v>
      </c>
      <c r="I39" s="131">
        <v>10000</v>
      </c>
      <c r="J39" s="1045">
        <v>10000</v>
      </c>
      <c r="K39" s="501"/>
    </row>
    <row r="40" spans="3:12" ht="13.5" customHeight="1" x14ac:dyDescent="0.2">
      <c r="C40" s="1234"/>
      <c r="D40" s="1056" t="s">
        <v>331</v>
      </c>
      <c r="E40" s="1044"/>
      <c r="F40" s="273">
        <v>43851816</v>
      </c>
      <c r="G40" s="249">
        <v>59671758</v>
      </c>
      <c r="H40" s="249">
        <v>74610240</v>
      </c>
      <c r="I40" s="131">
        <v>85349212</v>
      </c>
      <c r="J40" s="1045">
        <v>89980665</v>
      </c>
      <c r="K40" s="501"/>
    </row>
    <row r="41" spans="3:12" ht="13.5" thickBot="1" x14ac:dyDescent="0.25">
      <c r="C41" s="1234"/>
      <c r="D41" s="1078" t="s">
        <v>367</v>
      </c>
      <c r="E41" s="1079"/>
      <c r="F41" s="274" t="s">
        <v>220</v>
      </c>
      <c r="G41" s="250">
        <v>11654000</v>
      </c>
      <c r="H41" s="250">
        <v>3000</v>
      </c>
      <c r="I41" s="127">
        <v>125611</v>
      </c>
      <c r="J41" s="1046">
        <v>128350</v>
      </c>
      <c r="K41" s="501"/>
    </row>
    <row r="42" spans="3:12" ht="14" thickTop="1" thickBot="1" x14ac:dyDescent="0.25">
      <c r="C42" s="1235"/>
      <c r="D42" s="1226" t="s">
        <v>19</v>
      </c>
      <c r="E42" s="1227"/>
      <c r="F42" s="139">
        <v>1840635765</v>
      </c>
      <c r="G42" s="272">
        <v>1773485337</v>
      </c>
      <c r="H42" s="262">
        <v>1979653037</v>
      </c>
      <c r="I42" s="139">
        <v>2110153383</v>
      </c>
      <c r="J42" s="1064">
        <v>2189366792</v>
      </c>
      <c r="K42" s="501"/>
    </row>
    <row r="43" spans="3:12" ht="13.5" thickBot="1" x14ac:dyDescent="0.25">
      <c r="C43" s="1220" t="s">
        <v>257</v>
      </c>
      <c r="D43" s="1221"/>
      <c r="E43" s="1222"/>
      <c r="F43" s="275">
        <v>55.1</v>
      </c>
      <c r="G43" s="276">
        <v>55.1</v>
      </c>
      <c r="H43" s="277">
        <v>55.1</v>
      </c>
      <c r="I43" s="275">
        <v>55.1</v>
      </c>
      <c r="J43" s="1080">
        <v>55.1</v>
      </c>
      <c r="K43" s="501"/>
    </row>
    <row r="44" spans="3:12" x14ac:dyDescent="0.2">
      <c r="C44" s="1223" t="s">
        <v>102</v>
      </c>
      <c r="D44" s="1049" t="s">
        <v>197</v>
      </c>
      <c r="E44" s="1050"/>
      <c r="F44" s="256">
        <v>1014190307</v>
      </c>
      <c r="G44" s="256">
        <v>977190421</v>
      </c>
      <c r="H44" s="256">
        <v>1090788823</v>
      </c>
      <c r="I44" s="257">
        <v>1162694514</v>
      </c>
      <c r="J44" s="1051">
        <v>1206341102</v>
      </c>
      <c r="K44" s="501"/>
    </row>
    <row r="45" spans="3:12" ht="13.5" thickBot="1" x14ac:dyDescent="0.25">
      <c r="C45" s="1224"/>
      <c r="D45" s="1081" t="s">
        <v>348</v>
      </c>
      <c r="E45" s="1047"/>
      <c r="F45" s="278">
        <v>-1414748</v>
      </c>
      <c r="G45" s="279">
        <v>1527045</v>
      </c>
      <c r="H45" s="279">
        <v>18547645</v>
      </c>
      <c r="I45" s="280">
        <v>31721912</v>
      </c>
      <c r="J45" s="1082">
        <v>9667697</v>
      </c>
      <c r="K45" s="501"/>
    </row>
    <row r="46" spans="3:12" ht="14" thickTop="1" thickBot="1" x14ac:dyDescent="0.25">
      <c r="C46" s="1225"/>
      <c r="D46" s="1226" t="s">
        <v>19</v>
      </c>
      <c r="E46" s="1227"/>
      <c r="F46" s="139">
        <v>1012775559</v>
      </c>
      <c r="G46" s="272">
        <v>978717466</v>
      </c>
      <c r="H46" s="262">
        <v>1109336468</v>
      </c>
      <c r="I46" s="139">
        <v>1194416426</v>
      </c>
      <c r="J46" s="1064">
        <v>1216008799</v>
      </c>
      <c r="K46" s="501"/>
    </row>
    <row r="47" spans="3:12" ht="14" customHeight="1" x14ac:dyDescent="0.2">
      <c r="C47" s="1236" t="s">
        <v>398</v>
      </c>
      <c r="D47" s="1236"/>
      <c r="E47" s="1236"/>
      <c r="F47" s="252"/>
      <c r="G47" s="252"/>
      <c r="H47" s="252"/>
      <c r="I47" s="252"/>
      <c r="J47" s="252"/>
      <c r="K47" s="501"/>
      <c r="L47" s="501"/>
    </row>
    <row r="48" spans="3:12" x14ac:dyDescent="0.2">
      <c r="C48" s="1083"/>
      <c r="D48" s="1083"/>
      <c r="E48" s="1083"/>
      <c r="F48" s="1083"/>
      <c r="G48" s="1083"/>
      <c r="H48" s="1083"/>
      <c r="I48" s="1083"/>
      <c r="J48" s="1083"/>
      <c r="K48" s="501"/>
      <c r="L48" s="501"/>
    </row>
    <row r="49" spans="3:12" x14ac:dyDescent="0.2">
      <c r="K49" s="501"/>
      <c r="L49" s="501"/>
    </row>
    <row r="50" spans="3:12" x14ac:dyDescent="0.2">
      <c r="C50" s="1083"/>
      <c r="D50" s="1083"/>
      <c r="E50" s="1083"/>
      <c r="F50" s="1083"/>
      <c r="G50" s="1083"/>
      <c r="H50" s="1083"/>
      <c r="I50" s="1083"/>
      <c r="J50" s="1083"/>
    </row>
  </sheetData>
  <mergeCells count="20">
    <mergeCell ref="C47:E47"/>
    <mergeCell ref="C4:E4"/>
    <mergeCell ref="C5:C27"/>
    <mergeCell ref="D5:D9"/>
    <mergeCell ref="D10:E10"/>
    <mergeCell ref="D18:E18"/>
    <mergeCell ref="D19:E19"/>
    <mergeCell ref="D20:E20"/>
    <mergeCell ref="D23:E23"/>
    <mergeCell ref="D25:E25"/>
    <mergeCell ref="C43:E43"/>
    <mergeCell ref="C44:C46"/>
    <mergeCell ref="D46:E46"/>
    <mergeCell ref="C28:C30"/>
    <mergeCell ref="C31:E31"/>
    <mergeCell ref="C32:C33"/>
    <mergeCell ref="C34:C36"/>
    <mergeCell ref="D36:E36"/>
    <mergeCell ref="C37:C42"/>
    <mergeCell ref="D42:E42"/>
  </mergeCells>
  <phoneticPr fontId="2"/>
  <printOptions horizontalCentered="1" verticalCentered="1"/>
  <pageMargins left="0.78740157480314965" right="0.78740157480314965" top="0.59055118110236227" bottom="0.39370078740157483" header="0.51181102362204722" footer="0.51181102362204722"/>
  <pageSetup paperSize="9" scale="89" orientation="landscape" blackAndWhite="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I31"/>
  <sheetViews>
    <sheetView showGridLines="0" zoomScale="70" zoomScaleNormal="70" workbookViewId="0">
      <selection activeCell="L16" sqref="L16"/>
    </sheetView>
  </sheetViews>
  <sheetFormatPr defaultColWidth="9" defaultRowHeight="13" x14ac:dyDescent="0.2"/>
  <cols>
    <col min="1" max="1" width="9" style="42" customWidth="1"/>
    <col min="2" max="2" width="0.6328125" style="42" customWidth="1"/>
    <col min="3" max="3" width="9" style="283" customWidth="1"/>
    <col min="4" max="4" width="15.36328125" style="300" customWidth="1"/>
    <col min="5" max="5" width="15.08984375" style="300" bestFit="1" customWidth="1"/>
    <col min="6" max="6" width="13.6328125" style="300" bestFit="1" customWidth="1"/>
    <col min="7" max="7" width="12.08984375" style="300" bestFit="1" customWidth="1"/>
    <col min="8" max="8" width="12.453125" style="300" customWidth="1"/>
    <col min="9" max="9" width="2.08984375" style="283" customWidth="1"/>
    <col min="10" max="16384" width="9" style="283"/>
  </cols>
  <sheetData>
    <row r="1" spans="1:9" s="42" customFormat="1" ht="16.5" x14ac:dyDescent="0.25">
      <c r="A1" s="42" t="s">
        <v>258</v>
      </c>
      <c r="C1" s="18" t="s">
        <v>261</v>
      </c>
      <c r="F1" s="41"/>
      <c r="H1" s="41"/>
    </row>
    <row r="2" spans="1:9" ht="16.5" x14ac:dyDescent="0.2">
      <c r="A2" s="42" t="s">
        <v>259</v>
      </c>
      <c r="C2" s="19" t="s">
        <v>399</v>
      </c>
      <c r="D2" s="281"/>
      <c r="E2" s="281"/>
      <c r="F2" s="281"/>
      <c r="G2" s="281"/>
      <c r="H2" s="281"/>
      <c r="I2" s="282"/>
    </row>
    <row r="3" spans="1:9" ht="13.5" thickBot="1" x14ac:dyDescent="0.25">
      <c r="C3" s="1252"/>
      <c r="D3" s="1252"/>
      <c r="E3" s="281"/>
      <c r="F3" s="281"/>
      <c r="G3" s="281"/>
      <c r="H3" s="284" t="s">
        <v>250</v>
      </c>
      <c r="I3" s="282"/>
    </row>
    <row r="4" spans="1:9" x14ac:dyDescent="0.2">
      <c r="C4" s="1253" t="s">
        <v>0</v>
      </c>
      <c r="D4" s="285" t="s">
        <v>8</v>
      </c>
      <c r="E4" s="286" t="s">
        <v>7</v>
      </c>
      <c r="F4" s="1255" t="s">
        <v>103</v>
      </c>
      <c r="G4" s="1255"/>
      <c r="H4" s="287" t="s">
        <v>91</v>
      </c>
      <c r="I4" s="282"/>
    </row>
    <row r="5" spans="1:9" ht="13.5" thickBot="1" x14ac:dyDescent="0.25">
      <c r="C5" s="1254"/>
      <c r="D5" s="288" t="s">
        <v>104</v>
      </c>
      <c r="E5" s="289" t="s">
        <v>105</v>
      </c>
      <c r="F5" s="290" t="s">
        <v>87</v>
      </c>
      <c r="G5" s="290" t="s">
        <v>88</v>
      </c>
      <c r="H5" s="291" t="s">
        <v>106</v>
      </c>
      <c r="I5" s="282"/>
    </row>
    <row r="6" spans="1:9" ht="13.5" thickTop="1" x14ac:dyDescent="0.2">
      <c r="C6" s="292" t="s">
        <v>107</v>
      </c>
      <c r="D6" s="1088">
        <v>29893444</v>
      </c>
      <c r="E6" s="1089">
        <v>34112947</v>
      </c>
      <c r="F6" s="1089">
        <v>24380477</v>
      </c>
      <c r="G6" s="1089">
        <v>9732470</v>
      </c>
      <c r="H6" s="1090">
        <v>4219503</v>
      </c>
      <c r="I6" s="282"/>
    </row>
    <row r="7" spans="1:9" x14ac:dyDescent="0.2">
      <c r="C7" s="293" t="s">
        <v>108</v>
      </c>
      <c r="D7" s="1091">
        <v>40907290</v>
      </c>
      <c r="E7" s="1089">
        <v>58719267</v>
      </c>
      <c r="F7" s="1092">
        <v>43823811</v>
      </c>
      <c r="G7" s="1092">
        <v>14895456</v>
      </c>
      <c r="H7" s="1090">
        <v>17811977</v>
      </c>
      <c r="I7" s="282"/>
    </row>
    <row r="8" spans="1:9" x14ac:dyDescent="0.2">
      <c r="C8" s="293" t="s">
        <v>109</v>
      </c>
      <c r="D8" s="1091">
        <v>92966181</v>
      </c>
      <c r="E8" s="1089">
        <v>75034417</v>
      </c>
      <c r="F8" s="1092">
        <v>56831040</v>
      </c>
      <c r="G8" s="1092">
        <v>18203377</v>
      </c>
      <c r="H8" s="1090">
        <v>0</v>
      </c>
      <c r="I8" s="282"/>
    </row>
    <row r="9" spans="1:9" x14ac:dyDescent="0.2">
      <c r="C9" s="293" t="s">
        <v>110</v>
      </c>
      <c r="D9" s="1091">
        <v>61069014</v>
      </c>
      <c r="E9" s="1089">
        <v>87809428</v>
      </c>
      <c r="F9" s="1092">
        <v>69145624</v>
      </c>
      <c r="G9" s="1092">
        <v>18663804</v>
      </c>
      <c r="H9" s="1090">
        <v>26740414</v>
      </c>
      <c r="I9" s="282"/>
    </row>
    <row r="10" spans="1:9" x14ac:dyDescent="0.2">
      <c r="C10" s="293" t="s">
        <v>111</v>
      </c>
      <c r="D10" s="1091">
        <v>40931486</v>
      </c>
      <c r="E10" s="1089">
        <v>64561451</v>
      </c>
      <c r="F10" s="1092">
        <v>48000632</v>
      </c>
      <c r="G10" s="1092">
        <v>16560819</v>
      </c>
      <c r="H10" s="1090">
        <v>23629965</v>
      </c>
      <c r="I10" s="282"/>
    </row>
    <row r="11" spans="1:9" x14ac:dyDescent="0.2">
      <c r="C11" s="293" t="s">
        <v>112</v>
      </c>
      <c r="D11" s="1091">
        <v>30202570</v>
      </c>
      <c r="E11" s="1089">
        <v>59315505</v>
      </c>
      <c r="F11" s="1092">
        <v>45470060</v>
      </c>
      <c r="G11" s="1092">
        <v>13845445</v>
      </c>
      <c r="H11" s="1090">
        <v>29112935</v>
      </c>
      <c r="I11" s="282"/>
    </row>
    <row r="12" spans="1:9" x14ac:dyDescent="0.2">
      <c r="C12" s="293" t="s">
        <v>113</v>
      </c>
      <c r="D12" s="1091">
        <v>34000817</v>
      </c>
      <c r="E12" s="1089">
        <v>77460353</v>
      </c>
      <c r="F12" s="1092">
        <v>58578412</v>
      </c>
      <c r="G12" s="1092">
        <v>18881941</v>
      </c>
      <c r="H12" s="1090">
        <v>43459536</v>
      </c>
      <c r="I12" s="282"/>
    </row>
    <row r="13" spans="1:9" x14ac:dyDescent="0.2">
      <c r="C13" s="293" t="s">
        <v>114</v>
      </c>
      <c r="D13" s="1091">
        <v>69905623</v>
      </c>
      <c r="E13" s="1089">
        <v>138362603</v>
      </c>
      <c r="F13" s="1092">
        <v>102871796</v>
      </c>
      <c r="G13" s="1092">
        <v>35490807</v>
      </c>
      <c r="H13" s="1090">
        <v>68456980</v>
      </c>
      <c r="I13" s="282"/>
    </row>
    <row r="14" spans="1:9" x14ac:dyDescent="0.2">
      <c r="C14" s="293" t="s">
        <v>115</v>
      </c>
      <c r="D14" s="1091">
        <v>63847136</v>
      </c>
      <c r="E14" s="1089">
        <v>107554409</v>
      </c>
      <c r="F14" s="1092">
        <v>80948222</v>
      </c>
      <c r="G14" s="1092">
        <v>26606187</v>
      </c>
      <c r="H14" s="1090">
        <v>43707273</v>
      </c>
      <c r="I14" s="282"/>
    </row>
    <row r="15" spans="1:9" x14ac:dyDescent="0.2">
      <c r="C15" s="293" t="s">
        <v>116</v>
      </c>
      <c r="D15" s="1091">
        <v>51271898</v>
      </c>
      <c r="E15" s="1089">
        <v>69476948</v>
      </c>
      <c r="F15" s="1092">
        <v>52433888</v>
      </c>
      <c r="G15" s="1092">
        <v>17043060</v>
      </c>
      <c r="H15" s="1090">
        <v>18205050</v>
      </c>
      <c r="I15" s="282"/>
    </row>
    <row r="16" spans="1:9" x14ac:dyDescent="0.2">
      <c r="C16" s="293" t="s">
        <v>117</v>
      </c>
      <c r="D16" s="1091">
        <v>95473611</v>
      </c>
      <c r="E16" s="1089">
        <v>173916151</v>
      </c>
      <c r="F16" s="1092">
        <v>131315724</v>
      </c>
      <c r="G16" s="1092">
        <v>42600427</v>
      </c>
      <c r="H16" s="1090">
        <v>78442540</v>
      </c>
      <c r="I16" s="282"/>
    </row>
    <row r="17" spans="1:9" x14ac:dyDescent="0.2">
      <c r="C17" s="293" t="s">
        <v>118</v>
      </c>
      <c r="D17" s="1091">
        <v>142908532</v>
      </c>
      <c r="E17" s="1089">
        <v>204215822</v>
      </c>
      <c r="F17" s="1092">
        <v>152937246</v>
      </c>
      <c r="G17" s="1092">
        <v>51278576</v>
      </c>
      <c r="H17" s="1090">
        <v>61307290</v>
      </c>
      <c r="I17" s="282"/>
    </row>
    <row r="18" spans="1:9" x14ac:dyDescent="0.2">
      <c r="C18" s="293" t="s">
        <v>119</v>
      </c>
      <c r="D18" s="1091">
        <v>62678224</v>
      </c>
      <c r="E18" s="1089">
        <v>61695391</v>
      </c>
      <c r="F18" s="1092">
        <v>47720247</v>
      </c>
      <c r="G18" s="1092">
        <v>13975144</v>
      </c>
      <c r="H18" s="1090">
        <v>0</v>
      </c>
      <c r="I18" s="282"/>
    </row>
    <row r="19" spans="1:9" x14ac:dyDescent="0.2">
      <c r="C19" s="293" t="s">
        <v>120</v>
      </c>
      <c r="D19" s="1091">
        <v>43703915</v>
      </c>
      <c r="E19" s="1089">
        <v>84043234</v>
      </c>
      <c r="F19" s="1092">
        <v>63837400</v>
      </c>
      <c r="G19" s="1092">
        <v>20205834</v>
      </c>
      <c r="H19" s="1090">
        <v>40339319</v>
      </c>
      <c r="I19" s="282"/>
    </row>
    <row r="20" spans="1:9" x14ac:dyDescent="0.2">
      <c r="C20" s="293" t="s">
        <v>121</v>
      </c>
      <c r="D20" s="1091">
        <v>78714778</v>
      </c>
      <c r="E20" s="1089">
        <v>129631679</v>
      </c>
      <c r="F20" s="1092">
        <v>97617212</v>
      </c>
      <c r="G20" s="1092">
        <v>32014467</v>
      </c>
      <c r="H20" s="1090">
        <v>50916901</v>
      </c>
      <c r="I20" s="282"/>
    </row>
    <row r="21" spans="1:9" x14ac:dyDescent="0.2">
      <c r="C21" s="293" t="s">
        <v>122</v>
      </c>
      <c r="D21" s="1091">
        <v>41432226</v>
      </c>
      <c r="E21" s="1089">
        <v>74714246</v>
      </c>
      <c r="F21" s="1092">
        <v>57245786</v>
      </c>
      <c r="G21" s="1092">
        <v>17468460</v>
      </c>
      <c r="H21" s="1090">
        <v>33282020</v>
      </c>
      <c r="I21" s="282"/>
    </row>
    <row r="22" spans="1:9" x14ac:dyDescent="0.2">
      <c r="C22" s="293" t="s">
        <v>123</v>
      </c>
      <c r="D22" s="1091">
        <v>39938346</v>
      </c>
      <c r="E22" s="1089">
        <v>98756464</v>
      </c>
      <c r="F22" s="1092">
        <v>75202398</v>
      </c>
      <c r="G22" s="1092">
        <v>23554066</v>
      </c>
      <c r="H22" s="1090">
        <v>58818118</v>
      </c>
      <c r="I22" s="282"/>
    </row>
    <row r="23" spans="1:9" x14ac:dyDescent="0.2">
      <c r="C23" s="293" t="s">
        <v>124</v>
      </c>
      <c r="D23" s="1091">
        <v>23928550</v>
      </c>
      <c r="E23" s="1089">
        <v>68147202</v>
      </c>
      <c r="F23" s="1092">
        <v>51631547</v>
      </c>
      <c r="G23" s="1092">
        <v>16515655</v>
      </c>
      <c r="H23" s="1090">
        <v>44218652</v>
      </c>
      <c r="I23" s="282"/>
    </row>
    <row r="24" spans="1:9" x14ac:dyDescent="0.2">
      <c r="C24" s="293" t="s">
        <v>125</v>
      </c>
      <c r="D24" s="1091">
        <v>62479045</v>
      </c>
      <c r="E24" s="1089">
        <v>144610769</v>
      </c>
      <c r="F24" s="1092">
        <v>109663183</v>
      </c>
      <c r="G24" s="1092">
        <v>34947586</v>
      </c>
      <c r="H24" s="1090">
        <v>82131724</v>
      </c>
      <c r="I24" s="282"/>
    </row>
    <row r="25" spans="1:9" x14ac:dyDescent="0.2">
      <c r="C25" s="293" t="s">
        <v>126</v>
      </c>
      <c r="D25" s="1091">
        <v>85900174</v>
      </c>
      <c r="E25" s="1089">
        <v>184643691</v>
      </c>
      <c r="F25" s="1092">
        <v>137285678</v>
      </c>
      <c r="G25" s="1092">
        <v>47358013</v>
      </c>
      <c r="H25" s="1090">
        <v>98743517</v>
      </c>
      <c r="I25" s="282"/>
    </row>
    <row r="26" spans="1:9" x14ac:dyDescent="0.2">
      <c r="C26" s="293" t="s">
        <v>127</v>
      </c>
      <c r="D26" s="1091">
        <v>69691070</v>
      </c>
      <c r="E26" s="1089">
        <v>179677456</v>
      </c>
      <c r="F26" s="1092">
        <v>134571169</v>
      </c>
      <c r="G26" s="1092">
        <v>45106287</v>
      </c>
      <c r="H26" s="1090">
        <v>109986386</v>
      </c>
      <c r="I26" s="282"/>
    </row>
    <row r="27" spans="1:9" x14ac:dyDescent="0.2">
      <c r="C27" s="293" t="s">
        <v>128</v>
      </c>
      <c r="D27" s="1091">
        <v>46812691</v>
      </c>
      <c r="E27" s="1089">
        <v>131077736</v>
      </c>
      <c r="F27" s="1092">
        <v>97851549</v>
      </c>
      <c r="G27" s="1092">
        <v>33226187</v>
      </c>
      <c r="H27" s="1090">
        <v>84265045</v>
      </c>
      <c r="I27" s="282"/>
    </row>
    <row r="28" spans="1:9" ht="13.5" thickBot="1" x14ac:dyDescent="0.25">
      <c r="C28" s="294" t="s">
        <v>129</v>
      </c>
      <c r="D28" s="1093">
        <v>73539617</v>
      </c>
      <c r="E28" s="1094">
        <v>181564590</v>
      </c>
      <c r="F28" s="1094">
        <v>135476061</v>
      </c>
      <c r="G28" s="1094">
        <v>46088529</v>
      </c>
      <c r="H28" s="1090">
        <v>108024973</v>
      </c>
      <c r="I28" s="282"/>
    </row>
    <row r="29" spans="1:9" ht="14" thickTop="1" thickBot="1" x14ac:dyDescent="0.25">
      <c r="C29" s="295" t="s">
        <v>19</v>
      </c>
      <c r="D29" s="1095">
        <v>1382196238</v>
      </c>
      <c r="E29" s="1096">
        <v>2489101759</v>
      </c>
      <c r="F29" s="1096">
        <v>1874839162</v>
      </c>
      <c r="G29" s="1096">
        <v>614262597</v>
      </c>
      <c r="H29" s="1097">
        <v>1125820118</v>
      </c>
      <c r="I29" s="282"/>
    </row>
    <row r="30" spans="1:9" x14ac:dyDescent="0.2">
      <c r="A30" s="283"/>
      <c r="B30" s="283"/>
      <c r="C30" s="282"/>
      <c r="D30" s="281"/>
      <c r="E30" s="281"/>
      <c r="F30" s="283"/>
      <c r="G30" s="296"/>
      <c r="H30" s="296"/>
      <c r="I30" s="282"/>
    </row>
    <row r="31" spans="1:9" x14ac:dyDescent="0.2">
      <c r="C31" s="297"/>
      <c r="D31" s="281"/>
      <c r="E31" s="281"/>
      <c r="F31" s="281"/>
      <c r="G31" s="298"/>
      <c r="H31" s="299"/>
      <c r="I31" s="282"/>
    </row>
  </sheetData>
  <mergeCells count="3">
    <mergeCell ref="C3:D3"/>
    <mergeCell ref="C4:C5"/>
    <mergeCell ref="F4:G4"/>
  </mergeCells>
  <phoneticPr fontId="2"/>
  <printOptions horizontalCentered="1" verticalCentered="1"/>
  <pageMargins left="0.75" right="0.75" top="1" bottom="1" header="0.51200000000000001" footer="0.51200000000000001"/>
  <pageSetup paperSize="9" orientation="landscape" blackAndWhite="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A1:V26"/>
  <sheetViews>
    <sheetView showGridLines="0" zoomScale="55" zoomScaleNormal="55" workbookViewId="0">
      <selection activeCell="M20" sqref="M20"/>
    </sheetView>
  </sheetViews>
  <sheetFormatPr defaultColWidth="9" defaultRowHeight="13" x14ac:dyDescent="0.2"/>
  <cols>
    <col min="1" max="1" width="9" style="39" customWidth="1"/>
    <col min="2" max="2" width="0.54296875" style="39" customWidth="1"/>
    <col min="3" max="3" width="4.08984375" style="114" customWidth="1"/>
    <col min="4" max="5" width="4.6328125" style="114" customWidth="1"/>
    <col min="6" max="6" width="12.6328125" style="114" customWidth="1"/>
    <col min="7" max="8" width="10.6328125" style="627" customWidth="1"/>
    <col min="9" max="9" width="5.90625" style="627" customWidth="1"/>
    <col min="10" max="10" width="10.90625" style="627" bestFit="1" customWidth="1"/>
    <col min="11" max="11" width="11.08984375" style="627" bestFit="1" customWidth="1"/>
    <col min="12" max="12" width="5.453125" style="627" customWidth="1"/>
    <col min="13" max="13" width="10.6328125" style="627" customWidth="1"/>
    <col min="14" max="14" width="10.08984375" style="627" customWidth="1"/>
    <col min="15" max="15" width="5.453125" style="627" customWidth="1"/>
    <col min="16" max="16" width="10.6328125" style="113" customWidth="1"/>
    <col min="17" max="17" width="10.08984375" style="113" customWidth="1"/>
    <col min="18" max="18" width="5.453125" style="113" customWidth="1"/>
    <col min="19" max="19" width="10.6328125" style="113" customWidth="1"/>
    <col min="20" max="20" width="10.08984375" style="113" customWidth="1"/>
    <col min="21" max="21" width="5.453125" style="113" customWidth="1"/>
    <col min="22" max="22" width="9" style="113" customWidth="1"/>
    <col min="23" max="16384" width="9" style="114"/>
  </cols>
  <sheetData>
    <row r="1" spans="1:22" s="39" customFormat="1" ht="16.5" x14ac:dyDescent="0.25">
      <c r="A1" s="39" t="s">
        <v>258</v>
      </c>
      <c r="C1" s="5" t="s">
        <v>264</v>
      </c>
      <c r="G1" s="40"/>
      <c r="I1" s="40"/>
      <c r="P1" s="42"/>
      <c r="Q1" s="42"/>
      <c r="R1" s="42"/>
      <c r="S1" s="42"/>
      <c r="T1" s="42"/>
      <c r="U1" s="42"/>
      <c r="V1" s="42"/>
    </row>
    <row r="2" spans="1:22" ht="16.5" x14ac:dyDescent="0.2">
      <c r="A2" s="39" t="s">
        <v>259</v>
      </c>
      <c r="C2" s="1260" t="s">
        <v>233</v>
      </c>
      <c r="D2" s="1260"/>
      <c r="E2" s="1260"/>
      <c r="F2" s="1260"/>
      <c r="G2" s="1260"/>
      <c r="H2" s="1260"/>
      <c r="I2" s="575"/>
      <c r="J2" s="575"/>
      <c r="K2" s="575"/>
      <c r="L2" s="575"/>
      <c r="M2" s="575"/>
      <c r="N2" s="575"/>
      <c r="O2" s="575"/>
      <c r="P2" s="576"/>
      <c r="Q2" s="576"/>
      <c r="R2" s="576"/>
      <c r="S2" s="576"/>
      <c r="T2" s="576"/>
      <c r="U2" s="576"/>
    </row>
    <row r="3" spans="1:22" ht="13.5" thickBot="1" x14ac:dyDescent="0.25">
      <c r="C3" s="577"/>
      <c r="D3" s="577"/>
      <c r="E3" s="577"/>
      <c r="F3" s="577"/>
      <c r="G3" s="575"/>
      <c r="H3" s="575"/>
      <c r="I3" s="575"/>
      <c r="J3" s="575"/>
      <c r="K3" s="575"/>
      <c r="L3" s="575"/>
      <c r="M3" s="575"/>
      <c r="N3" s="575"/>
      <c r="O3" s="575"/>
      <c r="P3" s="576"/>
      <c r="Q3" s="578"/>
      <c r="R3" s="579"/>
      <c r="S3" s="576"/>
      <c r="T3" s="578"/>
      <c r="U3" s="301" t="s">
        <v>243</v>
      </c>
    </row>
    <row r="4" spans="1:22" ht="15.75" customHeight="1" x14ac:dyDescent="0.2">
      <c r="C4" s="1308" t="s">
        <v>0</v>
      </c>
      <c r="D4" s="1309"/>
      <c r="E4" s="1309"/>
      <c r="F4" s="1310"/>
      <c r="G4" s="1282" t="s">
        <v>321</v>
      </c>
      <c r="H4" s="1276"/>
      <c r="I4" s="1281"/>
      <c r="J4" s="1280" t="s">
        <v>339</v>
      </c>
      <c r="K4" s="1276"/>
      <c r="L4" s="1281"/>
      <c r="M4" s="1280" t="s">
        <v>354</v>
      </c>
      <c r="N4" s="1277"/>
      <c r="O4" s="1283"/>
      <c r="P4" s="1276" t="s">
        <v>383</v>
      </c>
      <c r="Q4" s="1277"/>
      <c r="R4" s="1278"/>
      <c r="S4" s="1280" t="s">
        <v>384</v>
      </c>
      <c r="T4" s="1277"/>
      <c r="U4" s="1284"/>
    </row>
    <row r="5" spans="1:22" ht="16.5" customHeight="1" thickBot="1" x14ac:dyDescent="0.25">
      <c r="C5" s="1274"/>
      <c r="D5" s="1311"/>
      <c r="E5" s="1311"/>
      <c r="F5" s="1312"/>
      <c r="G5" s="580" t="s">
        <v>135</v>
      </c>
      <c r="H5" s="581" t="s">
        <v>130</v>
      </c>
      <c r="I5" s="581" t="s">
        <v>2</v>
      </c>
      <c r="J5" s="580" t="s">
        <v>135</v>
      </c>
      <c r="K5" s="581" t="s">
        <v>130</v>
      </c>
      <c r="L5" s="581" t="s">
        <v>2</v>
      </c>
      <c r="M5" s="581" t="s">
        <v>135</v>
      </c>
      <c r="N5" s="581" t="s">
        <v>130</v>
      </c>
      <c r="O5" s="582" t="s">
        <v>2</v>
      </c>
      <c r="P5" s="580" t="s">
        <v>135</v>
      </c>
      <c r="Q5" s="581" t="s">
        <v>130</v>
      </c>
      <c r="R5" s="583" t="s">
        <v>2</v>
      </c>
      <c r="S5" s="581" t="s">
        <v>135</v>
      </c>
      <c r="T5" s="581" t="s">
        <v>130</v>
      </c>
      <c r="U5" s="584" t="s">
        <v>2</v>
      </c>
    </row>
    <row r="6" spans="1:22" ht="14.25" customHeight="1" thickTop="1" x14ac:dyDescent="0.2">
      <c r="C6" s="1313" t="s">
        <v>136</v>
      </c>
      <c r="D6" s="1300" t="s">
        <v>272</v>
      </c>
      <c r="E6" s="1285" t="s">
        <v>131</v>
      </c>
      <c r="F6" s="1286"/>
      <c r="G6" s="585">
        <v>58821</v>
      </c>
      <c r="H6" s="585">
        <v>5852602</v>
      </c>
      <c r="I6" s="586">
        <v>100</v>
      </c>
      <c r="J6" s="585">
        <v>57351</v>
      </c>
      <c r="K6" s="585">
        <v>5882460</v>
      </c>
      <c r="L6" s="586">
        <f>K6/H6*100</f>
        <v>100.51016624742294</v>
      </c>
      <c r="M6" s="585">
        <v>58143</v>
      </c>
      <c r="N6" s="585">
        <v>6333249</v>
      </c>
      <c r="O6" s="916">
        <f>N6/H6*100</f>
        <v>108.21253521083443</v>
      </c>
      <c r="P6" s="917">
        <v>58142</v>
      </c>
      <c r="Q6" s="585">
        <v>6195394</v>
      </c>
      <c r="R6" s="918">
        <f>Q6/H6*100</f>
        <v>105.85708715542251</v>
      </c>
      <c r="S6" s="585">
        <v>57070</v>
      </c>
      <c r="T6" s="585">
        <v>6385000</v>
      </c>
      <c r="U6" s="919">
        <f>T6/H6*100</f>
        <v>109.09677439197129</v>
      </c>
    </row>
    <row r="7" spans="1:22" x14ac:dyDescent="0.2">
      <c r="C7" s="1314"/>
      <c r="D7" s="1301"/>
      <c r="E7" s="1287" t="s">
        <v>241</v>
      </c>
      <c r="F7" s="1288"/>
      <c r="G7" s="587">
        <v>114524</v>
      </c>
      <c r="H7" s="587">
        <v>18471282</v>
      </c>
      <c r="I7" s="588">
        <v>100</v>
      </c>
      <c r="J7" s="587">
        <v>117229</v>
      </c>
      <c r="K7" s="587">
        <v>18588290</v>
      </c>
      <c r="L7" s="588">
        <f t="shared" ref="L7:L19" si="0">K7/H7*100</f>
        <v>100.63345900950461</v>
      </c>
      <c r="M7" s="587">
        <v>119176</v>
      </c>
      <c r="N7" s="587">
        <v>19086359</v>
      </c>
      <c r="O7" s="920">
        <f t="shared" ref="O7:O19" si="1">N7/H7*100</f>
        <v>103.32990964027293</v>
      </c>
      <c r="P7" s="589">
        <v>123376</v>
      </c>
      <c r="Q7" s="587">
        <v>20199288</v>
      </c>
      <c r="R7" s="921">
        <f t="shared" ref="R7:R16" si="2">Q7/H7*100</f>
        <v>109.35509511467585</v>
      </c>
      <c r="S7" s="587">
        <v>123930</v>
      </c>
      <c r="T7" s="587">
        <v>20633000</v>
      </c>
      <c r="U7" s="590">
        <f t="shared" ref="U7:U16" si="3">T7/H7*100</f>
        <v>111.70312921431224</v>
      </c>
    </row>
    <row r="8" spans="1:22" x14ac:dyDescent="0.2">
      <c r="C8" s="1314"/>
      <c r="D8" s="1302"/>
      <c r="E8" s="1289" t="s">
        <v>324</v>
      </c>
      <c r="F8" s="1290"/>
      <c r="G8" s="591">
        <v>173345</v>
      </c>
      <c r="H8" s="591">
        <v>24323884</v>
      </c>
      <c r="I8" s="592">
        <v>100</v>
      </c>
      <c r="J8" s="593">
        <v>174580</v>
      </c>
      <c r="K8" s="591">
        <v>24470750</v>
      </c>
      <c r="L8" s="592">
        <f t="shared" si="0"/>
        <v>100.6037933744463</v>
      </c>
      <c r="M8" s="593">
        <v>177319</v>
      </c>
      <c r="N8" s="591">
        <v>25419608</v>
      </c>
      <c r="O8" s="594">
        <f t="shared" si="1"/>
        <v>104.50472465663789</v>
      </c>
      <c r="P8" s="922">
        <v>181518</v>
      </c>
      <c r="Q8" s="591">
        <v>26394682</v>
      </c>
      <c r="R8" s="595">
        <f t="shared" si="2"/>
        <v>108.5134347787549</v>
      </c>
      <c r="S8" s="593">
        <v>181000</v>
      </c>
      <c r="T8" s="591">
        <v>27018000</v>
      </c>
      <c r="U8" s="596">
        <f t="shared" si="3"/>
        <v>111.07601072262968</v>
      </c>
    </row>
    <row r="9" spans="1:22" ht="13.5" customHeight="1" x14ac:dyDescent="0.2">
      <c r="C9" s="1314"/>
      <c r="D9" s="1265" t="s">
        <v>132</v>
      </c>
      <c r="E9" s="1266"/>
      <c r="F9" s="1267"/>
      <c r="G9" s="597">
        <v>321</v>
      </c>
      <c r="H9" s="587">
        <v>94740</v>
      </c>
      <c r="I9" s="592">
        <v>100</v>
      </c>
      <c r="J9" s="597">
        <v>297</v>
      </c>
      <c r="K9" s="587">
        <v>104557</v>
      </c>
      <c r="L9" s="592">
        <f t="shared" si="0"/>
        <v>110.36204348743929</v>
      </c>
      <c r="M9" s="597">
        <v>150</v>
      </c>
      <c r="N9" s="587">
        <v>127672</v>
      </c>
      <c r="O9" s="594">
        <f t="shared" si="1"/>
        <v>134.76039687565969</v>
      </c>
      <c r="P9" s="598">
        <v>121</v>
      </c>
      <c r="Q9" s="587">
        <v>157611</v>
      </c>
      <c r="R9" s="595">
        <f t="shared" si="2"/>
        <v>166.36162127929069</v>
      </c>
      <c r="S9" s="597"/>
      <c r="T9" s="587">
        <v>148000</v>
      </c>
      <c r="U9" s="596">
        <f t="shared" si="3"/>
        <v>156.21701498838928</v>
      </c>
    </row>
    <row r="10" spans="1:22" ht="14.25" customHeight="1" thickBot="1" x14ac:dyDescent="0.25">
      <c r="C10" s="1315"/>
      <c r="D10" s="1258" t="s">
        <v>133</v>
      </c>
      <c r="E10" s="1268"/>
      <c r="F10" s="1269"/>
      <c r="G10" s="599" t="s">
        <v>220</v>
      </c>
      <c r="H10" s="600">
        <v>344122</v>
      </c>
      <c r="I10" s="601">
        <v>100</v>
      </c>
      <c r="J10" s="602" t="s">
        <v>220</v>
      </c>
      <c r="K10" s="600">
        <v>390607</v>
      </c>
      <c r="L10" s="601">
        <f t="shared" si="0"/>
        <v>113.50829066435742</v>
      </c>
      <c r="M10" s="602" t="s">
        <v>220</v>
      </c>
      <c r="N10" s="600">
        <v>354086</v>
      </c>
      <c r="O10" s="923">
        <f t="shared" si="1"/>
        <v>102.89548474087678</v>
      </c>
      <c r="P10" s="599" t="s">
        <v>220</v>
      </c>
      <c r="Q10" s="600">
        <v>371319</v>
      </c>
      <c r="R10" s="924">
        <f t="shared" si="2"/>
        <v>107.90330173601224</v>
      </c>
      <c r="S10" s="602" t="s">
        <v>220</v>
      </c>
      <c r="T10" s="600">
        <v>346000</v>
      </c>
      <c r="U10" s="925">
        <f t="shared" si="3"/>
        <v>100.54573668640774</v>
      </c>
    </row>
    <row r="11" spans="1:22" ht="14" thickTop="1" thickBot="1" x14ac:dyDescent="0.25">
      <c r="C11" s="1262" t="s">
        <v>19</v>
      </c>
      <c r="D11" s="1263"/>
      <c r="E11" s="1263"/>
      <c r="F11" s="1264"/>
      <c r="G11" s="603" t="s">
        <v>220</v>
      </c>
      <c r="H11" s="604">
        <v>24762746</v>
      </c>
      <c r="I11" s="605">
        <v>100</v>
      </c>
      <c r="J11" s="603" t="s">
        <v>220</v>
      </c>
      <c r="K11" s="604">
        <v>24965914</v>
      </c>
      <c r="L11" s="605">
        <f t="shared" si="0"/>
        <v>100.82045828035389</v>
      </c>
      <c r="M11" s="606" t="s">
        <v>220</v>
      </c>
      <c r="N11" s="604">
        <v>25901366</v>
      </c>
      <c r="O11" s="926">
        <f t="shared" si="1"/>
        <v>104.59811686474514</v>
      </c>
      <c r="P11" s="603" t="s">
        <v>220</v>
      </c>
      <c r="Q11" s="604">
        <v>26923612</v>
      </c>
      <c r="R11" s="927">
        <f t="shared" si="2"/>
        <v>108.72627777226323</v>
      </c>
      <c r="S11" s="606" t="s">
        <v>220</v>
      </c>
      <c r="T11" s="604">
        <v>27512000</v>
      </c>
      <c r="U11" s="928">
        <f t="shared" si="3"/>
        <v>111.10237935647362</v>
      </c>
    </row>
    <row r="12" spans="1:22" ht="13.5" customHeight="1" x14ac:dyDescent="0.2">
      <c r="C12" s="1303" t="s">
        <v>80</v>
      </c>
      <c r="D12" s="1304"/>
      <c r="E12" s="1291" t="s">
        <v>323</v>
      </c>
      <c r="F12" s="607" t="s">
        <v>349</v>
      </c>
      <c r="G12" s="608" t="s">
        <v>220</v>
      </c>
      <c r="H12" s="591">
        <v>112546</v>
      </c>
      <c r="I12" s="601">
        <v>100</v>
      </c>
      <c r="J12" s="609" t="s">
        <v>220</v>
      </c>
      <c r="K12" s="591">
        <v>115235</v>
      </c>
      <c r="L12" s="601">
        <f t="shared" si="0"/>
        <v>102.38924528637179</v>
      </c>
      <c r="M12" s="610" t="s">
        <v>220</v>
      </c>
      <c r="N12" s="591">
        <v>119223</v>
      </c>
      <c r="O12" s="923">
        <f t="shared" si="1"/>
        <v>105.93268530200986</v>
      </c>
      <c r="P12" s="609" t="s">
        <v>220</v>
      </c>
      <c r="Q12" s="591">
        <v>120975</v>
      </c>
      <c r="R12" s="924">
        <f t="shared" si="2"/>
        <v>107.4893821193112</v>
      </c>
      <c r="S12" s="597" t="s">
        <v>220</v>
      </c>
      <c r="T12" s="591">
        <v>119999</v>
      </c>
      <c r="U12" s="929">
        <f t="shared" si="3"/>
        <v>106.62218115259539</v>
      </c>
    </row>
    <row r="13" spans="1:22" ht="13.5" customHeight="1" x14ac:dyDescent="0.2">
      <c r="C13" s="1296"/>
      <c r="D13" s="1305"/>
      <c r="E13" s="1292"/>
      <c r="F13" s="611" t="s">
        <v>347</v>
      </c>
      <c r="G13" s="608" t="s">
        <v>220</v>
      </c>
      <c r="H13" s="587">
        <v>4</v>
      </c>
      <c r="I13" s="597" t="s">
        <v>220</v>
      </c>
      <c r="J13" s="597" t="s">
        <v>220</v>
      </c>
      <c r="K13" s="587">
        <v>19</v>
      </c>
      <c r="L13" s="597" t="s">
        <v>220</v>
      </c>
      <c r="M13" s="597" t="s">
        <v>220</v>
      </c>
      <c r="N13" s="587">
        <v>16</v>
      </c>
      <c r="O13" s="612" t="s">
        <v>220</v>
      </c>
      <c r="P13" s="598" t="s">
        <v>220</v>
      </c>
      <c r="Q13" s="587">
        <v>30</v>
      </c>
      <c r="R13" s="597" t="s">
        <v>220</v>
      </c>
      <c r="S13" s="597" t="s">
        <v>220</v>
      </c>
      <c r="T13" s="587">
        <v>1</v>
      </c>
      <c r="U13" s="613" t="s">
        <v>220</v>
      </c>
    </row>
    <row r="14" spans="1:22" x14ac:dyDescent="0.2">
      <c r="C14" s="1296"/>
      <c r="D14" s="1305"/>
      <c r="E14" s="1293"/>
      <c r="F14" s="614" t="s">
        <v>133</v>
      </c>
      <c r="G14" s="608" t="s">
        <v>220</v>
      </c>
      <c r="H14" s="587">
        <v>2470</v>
      </c>
      <c r="I14" s="592">
        <v>100</v>
      </c>
      <c r="J14" s="597" t="s">
        <v>220</v>
      </c>
      <c r="K14" s="587">
        <v>2086</v>
      </c>
      <c r="L14" s="592">
        <f t="shared" si="0"/>
        <v>84.453441295546554</v>
      </c>
      <c r="M14" s="597" t="s">
        <v>220</v>
      </c>
      <c r="N14" s="587">
        <v>2052</v>
      </c>
      <c r="O14" s="594">
        <f t="shared" si="1"/>
        <v>83.07692307692308</v>
      </c>
      <c r="P14" s="598" t="s">
        <v>220</v>
      </c>
      <c r="Q14" s="587">
        <v>1914</v>
      </c>
      <c r="R14" s="592">
        <f t="shared" si="2"/>
        <v>77.489878542510127</v>
      </c>
      <c r="S14" s="597" t="s">
        <v>220</v>
      </c>
      <c r="T14" s="587">
        <v>2000</v>
      </c>
      <c r="U14" s="590">
        <f t="shared" si="3"/>
        <v>80.97165991902834</v>
      </c>
    </row>
    <row r="15" spans="1:22" x14ac:dyDescent="0.2">
      <c r="C15" s="1306"/>
      <c r="D15" s="1307"/>
      <c r="E15" s="1265" t="s">
        <v>300</v>
      </c>
      <c r="F15" s="1279"/>
      <c r="G15" s="608" t="s">
        <v>220</v>
      </c>
      <c r="H15" s="615">
        <v>6056</v>
      </c>
      <c r="I15" s="592" t="s">
        <v>304</v>
      </c>
      <c r="J15" s="597" t="s">
        <v>220</v>
      </c>
      <c r="K15" s="615">
        <v>6246</v>
      </c>
      <c r="L15" s="592" t="s">
        <v>303</v>
      </c>
      <c r="M15" s="597" t="s">
        <v>220</v>
      </c>
      <c r="N15" s="587">
        <v>8704</v>
      </c>
      <c r="O15" s="594" t="s">
        <v>304</v>
      </c>
      <c r="P15" s="598" t="s">
        <v>220</v>
      </c>
      <c r="Q15" s="587">
        <v>7396</v>
      </c>
      <c r="R15" s="592" t="s">
        <v>223</v>
      </c>
      <c r="S15" s="597" t="s">
        <v>220</v>
      </c>
      <c r="T15" s="587">
        <v>6000</v>
      </c>
      <c r="U15" s="590" t="s">
        <v>304</v>
      </c>
    </row>
    <row r="16" spans="1:22" ht="13.5" customHeight="1" x14ac:dyDescent="0.2">
      <c r="C16" s="1294" t="s">
        <v>137</v>
      </c>
      <c r="D16" s="1295"/>
      <c r="E16" s="1256" t="s">
        <v>349</v>
      </c>
      <c r="F16" s="1257"/>
      <c r="G16" s="608" t="s">
        <v>220</v>
      </c>
      <c r="H16" s="587">
        <v>2003006</v>
      </c>
      <c r="I16" s="592">
        <v>100</v>
      </c>
      <c r="J16" s="597" t="s">
        <v>220</v>
      </c>
      <c r="K16" s="587">
        <v>2125644</v>
      </c>
      <c r="L16" s="592">
        <f t="shared" si="0"/>
        <v>106.12269758552895</v>
      </c>
      <c r="M16" s="597" t="s">
        <v>220</v>
      </c>
      <c r="N16" s="587">
        <v>2297131</v>
      </c>
      <c r="O16" s="594">
        <f t="shared" si="1"/>
        <v>114.68417967794404</v>
      </c>
      <c r="P16" s="598" t="s">
        <v>220</v>
      </c>
      <c r="Q16" s="587">
        <v>2344907</v>
      </c>
      <c r="R16" s="592">
        <f t="shared" si="2"/>
        <v>117.06939469976625</v>
      </c>
      <c r="S16" s="597" t="s">
        <v>220</v>
      </c>
      <c r="T16" s="587">
        <v>2440998</v>
      </c>
      <c r="U16" s="596">
        <f t="shared" si="3"/>
        <v>121.86673429834957</v>
      </c>
    </row>
    <row r="17" spans="3:21" ht="13.5" customHeight="1" x14ac:dyDescent="0.2">
      <c r="C17" s="1296"/>
      <c r="D17" s="1297"/>
      <c r="E17" s="1265" t="s">
        <v>347</v>
      </c>
      <c r="F17" s="1279"/>
      <c r="G17" s="608" t="s">
        <v>220</v>
      </c>
      <c r="H17" s="587">
        <v>0</v>
      </c>
      <c r="I17" s="597" t="s">
        <v>220</v>
      </c>
      <c r="J17" s="597" t="s">
        <v>220</v>
      </c>
      <c r="K17" s="587">
        <v>9</v>
      </c>
      <c r="L17" s="597" t="s">
        <v>220</v>
      </c>
      <c r="M17" s="597" t="s">
        <v>220</v>
      </c>
      <c r="N17" s="587">
        <v>27</v>
      </c>
      <c r="O17" s="612" t="s">
        <v>220</v>
      </c>
      <c r="P17" s="598" t="s">
        <v>220</v>
      </c>
      <c r="Q17" s="587">
        <v>34</v>
      </c>
      <c r="R17" s="597" t="s">
        <v>220</v>
      </c>
      <c r="S17" s="597" t="s">
        <v>220</v>
      </c>
      <c r="T17" s="587">
        <v>1</v>
      </c>
      <c r="U17" s="613" t="s">
        <v>220</v>
      </c>
    </row>
    <row r="18" spans="3:21" x14ac:dyDescent="0.2">
      <c r="C18" s="1298"/>
      <c r="D18" s="1299"/>
      <c r="E18" s="1265" t="s">
        <v>133</v>
      </c>
      <c r="F18" s="1279"/>
      <c r="G18" s="608" t="s">
        <v>220</v>
      </c>
      <c r="H18" s="587">
        <v>0</v>
      </c>
      <c r="I18" s="592">
        <v>100</v>
      </c>
      <c r="J18" s="597" t="s">
        <v>220</v>
      </c>
      <c r="K18" s="587">
        <v>27</v>
      </c>
      <c r="L18" s="592" t="s">
        <v>304</v>
      </c>
      <c r="M18" s="597" t="s">
        <v>220</v>
      </c>
      <c r="N18" s="587">
        <v>85</v>
      </c>
      <c r="O18" s="594" t="s">
        <v>304</v>
      </c>
      <c r="P18" s="598" t="s">
        <v>220</v>
      </c>
      <c r="Q18" s="587">
        <v>85</v>
      </c>
      <c r="R18" s="592" t="s">
        <v>223</v>
      </c>
      <c r="S18" s="597" t="s">
        <v>220</v>
      </c>
      <c r="T18" s="587">
        <v>1</v>
      </c>
      <c r="U18" s="596" t="s">
        <v>223</v>
      </c>
    </row>
    <row r="19" spans="3:21" ht="13.5" customHeight="1" x14ac:dyDescent="0.2">
      <c r="C19" s="1270" t="s">
        <v>134</v>
      </c>
      <c r="D19" s="1271"/>
      <c r="E19" s="1256" t="s">
        <v>349</v>
      </c>
      <c r="F19" s="1257"/>
      <c r="G19" s="608" t="s">
        <v>220</v>
      </c>
      <c r="H19" s="587">
        <v>9209</v>
      </c>
      <c r="I19" s="592">
        <v>100</v>
      </c>
      <c r="J19" s="597" t="s">
        <v>220</v>
      </c>
      <c r="K19" s="587">
        <v>9073</v>
      </c>
      <c r="L19" s="592">
        <f t="shared" si="0"/>
        <v>98.523183841893797</v>
      </c>
      <c r="M19" s="597" t="s">
        <v>220</v>
      </c>
      <c r="N19" s="587">
        <v>13087</v>
      </c>
      <c r="O19" s="594">
        <f t="shared" si="1"/>
        <v>142.11097839070476</v>
      </c>
      <c r="P19" s="598" t="s">
        <v>220</v>
      </c>
      <c r="Q19" s="587">
        <v>14530</v>
      </c>
      <c r="R19" s="592">
        <f>Q19/H19*100</f>
        <v>157.78043218590508</v>
      </c>
      <c r="S19" s="597" t="s">
        <v>220</v>
      </c>
      <c r="T19" s="587">
        <v>14998</v>
      </c>
      <c r="U19" s="930">
        <f>T19/H19*100</f>
        <v>162.86241720056466</v>
      </c>
    </row>
    <row r="20" spans="3:21" ht="13.5" customHeight="1" x14ac:dyDescent="0.2">
      <c r="C20" s="1272"/>
      <c r="D20" s="1273"/>
      <c r="E20" s="1265" t="s">
        <v>347</v>
      </c>
      <c r="F20" s="1279"/>
      <c r="G20" s="608" t="s">
        <v>220</v>
      </c>
      <c r="H20" s="587">
        <v>0</v>
      </c>
      <c r="I20" s="597" t="s">
        <v>220</v>
      </c>
      <c r="J20" s="597" t="s">
        <v>220</v>
      </c>
      <c r="K20" s="587">
        <v>0</v>
      </c>
      <c r="L20" s="597" t="s">
        <v>220</v>
      </c>
      <c r="M20" s="597" t="s">
        <v>220</v>
      </c>
      <c r="N20" s="587">
        <v>0</v>
      </c>
      <c r="O20" s="612" t="s">
        <v>220</v>
      </c>
      <c r="P20" s="598" t="s">
        <v>220</v>
      </c>
      <c r="Q20" s="587">
        <v>0</v>
      </c>
      <c r="R20" s="597" t="s">
        <v>220</v>
      </c>
      <c r="S20" s="597" t="s">
        <v>220</v>
      </c>
      <c r="T20" s="587">
        <v>1</v>
      </c>
      <c r="U20" s="613" t="s">
        <v>220</v>
      </c>
    </row>
    <row r="21" spans="3:21" ht="13.5" thickBot="1" x14ac:dyDescent="0.25">
      <c r="C21" s="1274"/>
      <c r="D21" s="1275"/>
      <c r="E21" s="1258" t="s">
        <v>133</v>
      </c>
      <c r="F21" s="1259"/>
      <c r="G21" s="599" t="s">
        <v>220</v>
      </c>
      <c r="H21" s="600">
        <v>0</v>
      </c>
      <c r="I21" s="592">
        <v>100</v>
      </c>
      <c r="J21" s="599" t="s">
        <v>220</v>
      </c>
      <c r="K21" s="600">
        <v>0</v>
      </c>
      <c r="L21" s="616" t="s">
        <v>304</v>
      </c>
      <c r="M21" s="602" t="s">
        <v>220</v>
      </c>
      <c r="N21" s="600">
        <v>0</v>
      </c>
      <c r="O21" s="617" t="s">
        <v>304</v>
      </c>
      <c r="P21" s="599" t="s">
        <v>220</v>
      </c>
      <c r="Q21" s="600">
        <v>0</v>
      </c>
      <c r="R21" s="595" t="s">
        <v>304</v>
      </c>
      <c r="S21" s="602" t="s">
        <v>220</v>
      </c>
      <c r="T21" s="600">
        <v>1</v>
      </c>
      <c r="U21" s="618" t="s">
        <v>304</v>
      </c>
    </row>
    <row r="22" spans="3:21" ht="14" thickTop="1" thickBot="1" x14ac:dyDescent="0.25">
      <c r="C22" s="1262" t="s">
        <v>46</v>
      </c>
      <c r="D22" s="1263"/>
      <c r="E22" s="1263"/>
      <c r="F22" s="1264"/>
      <c r="G22" s="603" t="s">
        <v>304</v>
      </c>
      <c r="H22" s="604">
        <f>SUM(H11:H21)</f>
        <v>26896037</v>
      </c>
      <c r="I22" s="605">
        <v>100</v>
      </c>
      <c r="J22" s="603" t="s">
        <v>304</v>
      </c>
      <c r="K22" s="604">
        <f>SUM(K11:K21)</f>
        <v>27224253</v>
      </c>
      <c r="L22" s="605">
        <f>K22/H22*100</f>
        <v>101.22031360977084</v>
      </c>
      <c r="M22" s="606" t="s">
        <v>304</v>
      </c>
      <c r="N22" s="604">
        <f>SUM(N11:N21)</f>
        <v>28341691</v>
      </c>
      <c r="O22" s="926">
        <f>N22/H22*100</f>
        <v>105.37497029766875</v>
      </c>
      <c r="P22" s="603" t="s">
        <v>304</v>
      </c>
      <c r="Q22" s="604">
        <f>SUM(Q11:Q21)</f>
        <v>29413483</v>
      </c>
      <c r="R22" s="927">
        <f>Q22/H22*100</f>
        <v>109.35991425056413</v>
      </c>
      <c r="S22" s="606" t="s">
        <v>304</v>
      </c>
      <c r="T22" s="604">
        <f>SUM(T11:T21)</f>
        <v>30096000</v>
      </c>
      <c r="U22" s="928">
        <f>T22/H22*100</f>
        <v>111.8975260184242</v>
      </c>
    </row>
    <row r="23" spans="3:21" x14ac:dyDescent="0.2">
      <c r="C23" s="619"/>
      <c r="D23" s="619"/>
      <c r="E23" s="619"/>
      <c r="F23" s="619"/>
      <c r="G23" s="620"/>
      <c r="H23" s="620"/>
      <c r="I23" s="620"/>
      <c r="J23" s="621"/>
      <c r="K23" s="621"/>
      <c r="L23" s="621"/>
      <c r="M23" s="622"/>
      <c r="N23" s="622"/>
      <c r="O23" s="622"/>
      <c r="P23" s="623"/>
      <c r="Q23" s="623"/>
      <c r="R23" s="623"/>
      <c r="S23" s="623"/>
      <c r="T23" s="623"/>
      <c r="U23" s="623"/>
    </row>
    <row r="24" spans="3:21" x14ac:dyDescent="0.2">
      <c r="C24" s="1261" t="s">
        <v>301</v>
      </c>
      <c r="D24" s="1261"/>
      <c r="E24" s="1261"/>
      <c r="F24" s="1261"/>
      <c r="G24" s="1261"/>
      <c r="H24" s="1261"/>
      <c r="I24" s="1261"/>
      <c r="J24" s="1261"/>
      <c r="K24" s="1261"/>
      <c r="L24" s="1261"/>
      <c r="M24" s="1261"/>
      <c r="N24" s="1261"/>
      <c r="O24" s="1261"/>
      <c r="P24" s="1261"/>
      <c r="R24" s="623"/>
      <c r="S24" s="623"/>
      <c r="T24" s="623"/>
      <c r="U24" s="624"/>
    </row>
    <row r="25" spans="3:21" x14ac:dyDescent="0.2">
      <c r="C25" s="577" t="s">
        <v>305</v>
      </c>
      <c r="D25" s="577"/>
      <c r="E25" s="577"/>
      <c r="F25" s="577"/>
      <c r="G25" s="575"/>
      <c r="H25" s="575"/>
      <c r="I25" s="575"/>
      <c r="J25" s="575"/>
      <c r="K25" s="575"/>
      <c r="L25" s="575"/>
      <c r="M25" s="575"/>
      <c r="N25" s="575"/>
      <c r="O25" s="625"/>
      <c r="P25" s="576"/>
      <c r="Q25" s="576"/>
      <c r="R25" s="576"/>
      <c r="S25" s="576"/>
      <c r="T25" s="626"/>
      <c r="U25" s="576"/>
    </row>
    <row r="26" spans="3:21" x14ac:dyDescent="0.2">
      <c r="C26" s="114" t="s">
        <v>322</v>
      </c>
    </row>
  </sheetData>
  <mergeCells count="28">
    <mergeCell ref="C16:D18"/>
    <mergeCell ref="D6:D8"/>
    <mergeCell ref="C12:D15"/>
    <mergeCell ref="E18:F18"/>
    <mergeCell ref="C4:F5"/>
    <mergeCell ref="C6:C10"/>
    <mergeCell ref="E15:F15"/>
    <mergeCell ref="E16:F16"/>
    <mergeCell ref="E20:F20"/>
    <mergeCell ref="E17:F17"/>
    <mergeCell ref="J4:L4"/>
    <mergeCell ref="G4:I4"/>
    <mergeCell ref="M4:O4"/>
    <mergeCell ref="S4:U4"/>
    <mergeCell ref="E6:F6"/>
    <mergeCell ref="E7:F7"/>
    <mergeCell ref="E8:F8"/>
    <mergeCell ref="E12:E14"/>
    <mergeCell ref="E19:F19"/>
    <mergeCell ref="E21:F21"/>
    <mergeCell ref="C2:H2"/>
    <mergeCell ref="C24:P24"/>
    <mergeCell ref="C22:F22"/>
    <mergeCell ref="D9:F9"/>
    <mergeCell ref="D10:F10"/>
    <mergeCell ref="C11:F11"/>
    <mergeCell ref="C19:D21"/>
    <mergeCell ref="P4:R4"/>
  </mergeCells>
  <phoneticPr fontId="2"/>
  <printOptions horizontalCentered="1" verticalCentered="1"/>
  <pageMargins left="0.25" right="0.25" top="0.75" bottom="0.75" header="0.3" footer="0.3"/>
  <pageSetup paperSize="9" scale="81" orientation="portrait" blackAndWhite="1" r:id="rId1"/>
  <headerFooter alignWithMargins="0"/>
  <ignoredErrors>
    <ignoredError sqref="I11 L11 O11 R11"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indexed="13"/>
  </sheetPr>
  <dimension ref="A1:N12"/>
  <sheetViews>
    <sheetView showGridLines="0" zoomScaleNormal="100" workbookViewId="0">
      <selection activeCell="C8" sqref="C8:C9"/>
    </sheetView>
  </sheetViews>
  <sheetFormatPr defaultColWidth="9" defaultRowHeight="13" x14ac:dyDescent="0.2"/>
  <cols>
    <col min="1" max="1" width="9" style="39" customWidth="1"/>
    <col min="2" max="2" width="1" style="39" customWidth="1"/>
    <col min="3" max="3" width="12.36328125" style="630" customWidth="1"/>
    <col min="4" max="4" width="13.453125" style="630" customWidth="1"/>
    <col min="5" max="5" width="12.6328125" style="653" customWidth="1"/>
    <col min="6" max="6" width="6.6328125" style="653" customWidth="1"/>
    <col min="7" max="7" width="12.6328125" style="653" customWidth="1"/>
    <col min="8" max="8" width="6.08984375" style="653" customWidth="1"/>
    <col min="9" max="9" width="12.6328125" style="653" customWidth="1"/>
    <col min="10" max="10" width="6.08984375" style="653" customWidth="1"/>
    <col min="11" max="11" width="12.6328125" style="630" customWidth="1"/>
    <col min="12" max="12" width="6.08984375" style="630" customWidth="1"/>
    <col min="13" max="13" width="12.6328125" style="630" customWidth="1"/>
    <col min="14" max="14" width="6.08984375" style="630" customWidth="1"/>
    <col min="15" max="16384" width="9" style="630"/>
  </cols>
  <sheetData>
    <row r="1" spans="1:14" s="39" customFormat="1" ht="16.5" x14ac:dyDescent="0.25">
      <c r="A1" s="39" t="s">
        <v>258</v>
      </c>
      <c r="C1" s="5" t="s">
        <v>264</v>
      </c>
      <c r="F1" s="40"/>
      <c r="H1" s="40"/>
    </row>
    <row r="2" spans="1:14" ht="16.5" x14ac:dyDescent="0.2">
      <c r="A2" s="39" t="s">
        <v>259</v>
      </c>
      <c r="C2" s="1320" t="s">
        <v>234</v>
      </c>
      <c r="D2" s="1320"/>
      <c r="E2" s="1320"/>
      <c r="F2" s="1320"/>
      <c r="G2" s="628"/>
      <c r="H2" s="628"/>
      <c r="I2" s="628"/>
      <c r="J2" s="628"/>
      <c r="K2" s="629"/>
      <c r="L2" s="629"/>
      <c r="M2" s="629"/>
      <c r="N2" s="629"/>
    </row>
    <row r="3" spans="1:14" ht="13.5" thickBot="1" x14ac:dyDescent="0.25">
      <c r="C3" s="629"/>
      <c r="D3" s="629"/>
      <c r="E3" s="628"/>
      <c r="F3" s="628"/>
      <c r="G3" s="628"/>
      <c r="H3" s="628"/>
      <c r="I3" s="628"/>
      <c r="J3" s="628"/>
      <c r="K3" s="629"/>
      <c r="L3" s="631"/>
      <c r="M3" s="629"/>
      <c r="N3" s="301" t="s">
        <v>278</v>
      </c>
    </row>
    <row r="4" spans="1:14" ht="17.25" customHeight="1" x14ac:dyDescent="0.2">
      <c r="C4" s="1325" t="s">
        <v>0</v>
      </c>
      <c r="D4" s="1326"/>
      <c r="E4" s="1323" t="s">
        <v>321</v>
      </c>
      <c r="F4" s="1324"/>
      <c r="G4" s="1323" t="s">
        <v>340</v>
      </c>
      <c r="H4" s="1324"/>
      <c r="I4" s="1323" t="s">
        <v>355</v>
      </c>
      <c r="J4" s="1324"/>
      <c r="K4" s="1318" t="s">
        <v>385</v>
      </c>
      <c r="L4" s="1319"/>
      <c r="M4" s="1316" t="s">
        <v>386</v>
      </c>
      <c r="N4" s="1317"/>
    </row>
    <row r="5" spans="1:14" ht="17.25" customHeight="1" thickBot="1" x14ac:dyDescent="0.25">
      <c r="C5" s="1327"/>
      <c r="D5" s="1328"/>
      <c r="E5" s="632" t="s">
        <v>306</v>
      </c>
      <c r="F5" s="633" t="s">
        <v>2</v>
      </c>
      <c r="G5" s="632" t="s">
        <v>306</v>
      </c>
      <c r="H5" s="633" t="s">
        <v>2</v>
      </c>
      <c r="I5" s="633" t="s">
        <v>306</v>
      </c>
      <c r="J5" s="633" t="s">
        <v>2</v>
      </c>
      <c r="K5" s="634" t="s">
        <v>306</v>
      </c>
      <c r="L5" s="633" t="s">
        <v>2</v>
      </c>
      <c r="M5" s="632" t="s">
        <v>306</v>
      </c>
      <c r="N5" s="635" t="s">
        <v>2</v>
      </c>
    </row>
    <row r="6" spans="1:14" ht="14.25" customHeight="1" thickTop="1" x14ac:dyDescent="0.2">
      <c r="C6" s="1329" t="s">
        <v>140</v>
      </c>
      <c r="D6" s="636" t="s">
        <v>138</v>
      </c>
      <c r="E6" s="638">
        <v>88484</v>
      </c>
      <c r="F6" s="637">
        <v>100</v>
      </c>
      <c r="G6" s="638">
        <v>88776</v>
      </c>
      <c r="H6" s="637">
        <f>G6/E6*100</f>
        <v>100.3300031644139</v>
      </c>
      <c r="I6" s="638">
        <v>92192</v>
      </c>
      <c r="J6" s="637">
        <f>I6/E6*100</f>
        <v>104.19058812892726</v>
      </c>
      <c r="K6" s="638">
        <v>94272</v>
      </c>
      <c r="L6" s="637">
        <f>K6/E6*100</f>
        <v>106.54129560146468</v>
      </c>
      <c r="M6" s="638">
        <v>94948</v>
      </c>
      <c r="N6" s="931">
        <f>M6/E6*100</f>
        <v>107.30527553003932</v>
      </c>
    </row>
    <row r="7" spans="1:14" x14ac:dyDescent="0.2">
      <c r="C7" s="1330"/>
      <c r="D7" s="639" t="s">
        <v>139</v>
      </c>
      <c r="E7" s="640">
        <v>560469</v>
      </c>
      <c r="F7" s="637">
        <v>100</v>
      </c>
      <c r="G7" s="640">
        <v>507238</v>
      </c>
      <c r="H7" s="637">
        <f>G7/E7*100</f>
        <v>90.502418510211982</v>
      </c>
      <c r="I7" s="640">
        <v>493918</v>
      </c>
      <c r="J7" s="637">
        <f>I7/E7*100</f>
        <v>88.125837468263185</v>
      </c>
      <c r="K7" s="640">
        <v>508799</v>
      </c>
      <c r="L7" s="637">
        <f>K7/E7*100</f>
        <v>90.780935252440358</v>
      </c>
      <c r="M7" s="640">
        <v>482385</v>
      </c>
      <c r="N7" s="931">
        <f>M7/E7*100</f>
        <v>86.068096540575851</v>
      </c>
    </row>
    <row r="8" spans="1:14" ht="13.5" customHeight="1" x14ac:dyDescent="0.2">
      <c r="C8" s="1321" t="s">
        <v>141</v>
      </c>
      <c r="D8" s="641" t="s">
        <v>138</v>
      </c>
      <c r="E8" s="589">
        <v>158301</v>
      </c>
      <c r="F8" s="637">
        <v>100</v>
      </c>
      <c r="G8" s="589">
        <v>157516</v>
      </c>
      <c r="H8" s="637">
        <f>G8/E8*100</f>
        <v>99.504109260206818</v>
      </c>
      <c r="I8" s="589">
        <v>161893</v>
      </c>
      <c r="J8" s="637">
        <f>I8/E8*100</f>
        <v>102.26909495202179</v>
      </c>
      <c r="K8" s="589">
        <v>162649</v>
      </c>
      <c r="L8" s="637">
        <f>K8/E8*100</f>
        <v>102.74666616130031</v>
      </c>
      <c r="M8" s="589">
        <v>161765</v>
      </c>
      <c r="N8" s="931">
        <f>M8/E8*100</f>
        <v>102.18823633457781</v>
      </c>
    </row>
    <row r="9" spans="1:14" ht="13.5" thickBot="1" x14ac:dyDescent="0.25">
      <c r="C9" s="1322"/>
      <c r="D9" s="642" t="s">
        <v>139</v>
      </c>
      <c r="E9" s="644">
        <v>1002699</v>
      </c>
      <c r="F9" s="643">
        <v>100</v>
      </c>
      <c r="G9" s="644">
        <v>900001</v>
      </c>
      <c r="H9" s="643">
        <f>G9/E9*100</f>
        <v>89.757843580177095</v>
      </c>
      <c r="I9" s="644">
        <v>867338</v>
      </c>
      <c r="J9" s="643">
        <f>I9/E9*100</f>
        <v>86.500335594231174</v>
      </c>
      <c r="K9" s="644">
        <v>877841</v>
      </c>
      <c r="L9" s="643">
        <f>K9/E9*100</f>
        <v>87.547808464953093</v>
      </c>
      <c r="M9" s="644">
        <v>821848</v>
      </c>
      <c r="N9" s="932">
        <f>M9/E9*100</f>
        <v>81.963580296778986</v>
      </c>
    </row>
    <row r="10" spans="1:14" x14ac:dyDescent="0.2">
      <c r="C10" s="645"/>
      <c r="D10" s="646"/>
      <c r="E10" s="647"/>
      <c r="F10" s="647"/>
      <c r="G10" s="647"/>
      <c r="H10" s="648"/>
      <c r="I10" s="649"/>
      <c r="J10" s="649"/>
      <c r="K10" s="650"/>
      <c r="L10" s="650"/>
      <c r="M10" s="650"/>
      <c r="N10" s="650"/>
    </row>
    <row r="11" spans="1:14" x14ac:dyDescent="0.2">
      <c r="C11" s="651" t="s">
        <v>142</v>
      </c>
      <c r="D11" s="651"/>
      <c r="E11" s="649"/>
      <c r="F11" s="649"/>
      <c r="G11" s="649"/>
      <c r="H11" s="649"/>
      <c r="I11" s="649"/>
      <c r="J11" s="649"/>
      <c r="K11" s="651"/>
      <c r="L11" s="651"/>
      <c r="M11" s="651"/>
      <c r="N11" s="651"/>
    </row>
    <row r="12" spans="1:14" x14ac:dyDescent="0.2">
      <c r="C12" s="651"/>
      <c r="D12" s="651"/>
      <c r="E12" s="649"/>
      <c r="F12" s="649"/>
      <c r="G12" s="649"/>
      <c r="H12" s="649"/>
      <c r="I12" s="649"/>
      <c r="J12" s="652"/>
      <c r="K12" s="651"/>
      <c r="L12" s="651"/>
      <c r="M12" s="652"/>
      <c r="N12" s="651"/>
    </row>
  </sheetData>
  <mergeCells count="9">
    <mergeCell ref="M4:N4"/>
    <mergeCell ref="K4:L4"/>
    <mergeCell ref="C2:F2"/>
    <mergeCell ref="C8:C9"/>
    <mergeCell ref="G4:H4"/>
    <mergeCell ref="C4:D5"/>
    <mergeCell ref="I4:J4"/>
    <mergeCell ref="C6:C7"/>
    <mergeCell ref="E4:F4"/>
  </mergeCells>
  <phoneticPr fontId="2"/>
  <printOptions horizontalCentered="1" verticalCentered="1"/>
  <pageMargins left="0.75" right="0.75" top="1" bottom="1" header="0.51200000000000001" footer="0.51200000000000001"/>
  <pageSetup paperSize="9" orientation="portrait" blackAndWhite="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indexed="13"/>
  </sheetPr>
  <dimension ref="A1:M30"/>
  <sheetViews>
    <sheetView showGridLines="0" zoomScaleNormal="100" workbookViewId="0">
      <selection activeCell="C1" sqref="C1"/>
    </sheetView>
  </sheetViews>
  <sheetFormatPr defaultColWidth="9" defaultRowHeight="13" x14ac:dyDescent="0.2"/>
  <cols>
    <col min="1" max="1" width="9" style="39" customWidth="1"/>
    <col min="2" max="2" width="1.1796875" style="39" customWidth="1"/>
    <col min="3" max="3" width="11" style="656" customWidth="1"/>
    <col min="4" max="4" width="9.6328125" style="675" customWidth="1"/>
    <col min="5" max="5" width="6.6328125" style="675" customWidth="1"/>
    <col min="6" max="6" width="9.6328125" style="675" customWidth="1"/>
    <col min="7" max="7" width="6.6328125" style="675" customWidth="1"/>
    <col min="8" max="8" width="9.6328125" style="675" customWidth="1"/>
    <col min="9" max="9" width="6.6328125" style="675" customWidth="1"/>
    <col min="10" max="10" width="9" style="656" customWidth="1"/>
    <col min="11" max="11" width="6.6328125" style="656" customWidth="1"/>
    <col min="12" max="12" width="9" style="656" customWidth="1"/>
    <col min="13" max="13" width="6.6328125" style="656" customWidth="1"/>
    <col min="14" max="16384" width="9" style="656"/>
  </cols>
  <sheetData>
    <row r="1" spans="1:13" s="39" customFormat="1" ht="16.5" x14ac:dyDescent="0.25">
      <c r="A1" s="39" t="s">
        <v>258</v>
      </c>
      <c r="C1" s="5" t="s">
        <v>264</v>
      </c>
      <c r="F1" s="40"/>
      <c r="H1" s="40"/>
    </row>
    <row r="2" spans="1:13" ht="16.5" x14ac:dyDescent="0.2">
      <c r="A2" s="39" t="s">
        <v>259</v>
      </c>
      <c r="C2" s="1333" t="s">
        <v>235</v>
      </c>
      <c r="D2" s="1333"/>
      <c r="E2" s="1333"/>
      <c r="F2" s="1333"/>
      <c r="G2" s="1333"/>
      <c r="H2" s="654"/>
      <c r="I2" s="654"/>
      <c r="J2" s="655"/>
      <c r="K2" s="655"/>
      <c r="L2" s="655"/>
      <c r="M2" s="655"/>
    </row>
    <row r="3" spans="1:13" ht="13.5" thickBot="1" x14ac:dyDescent="0.25">
      <c r="C3" s="655"/>
      <c r="D3" s="654"/>
      <c r="E3" s="654"/>
      <c r="F3" s="654"/>
      <c r="G3" s="654"/>
      <c r="H3" s="654"/>
      <c r="I3" s="654"/>
      <c r="J3" s="657"/>
      <c r="K3" s="658"/>
      <c r="L3" s="657"/>
      <c r="M3" s="658" t="s">
        <v>270</v>
      </c>
    </row>
    <row r="4" spans="1:13" ht="17.25" customHeight="1" x14ac:dyDescent="0.2">
      <c r="C4" s="1334" t="s">
        <v>0</v>
      </c>
      <c r="D4" s="1339" t="s">
        <v>321</v>
      </c>
      <c r="E4" s="1338"/>
      <c r="F4" s="1337" t="s">
        <v>340</v>
      </c>
      <c r="G4" s="1338"/>
      <c r="H4" s="1337" t="s">
        <v>355</v>
      </c>
      <c r="I4" s="1338"/>
      <c r="J4" s="1331" t="s">
        <v>385</v>
      </c>
      <c r="K4" s="1336"/>
      <c r="L4" s="1331" t="s">
        <v>386</v>
      </c>
      <c r="M4" s="1332"/>
    </row>
    <row r="5" spans="1:13" ht="17.25" customHeight="1" thickBot="1" x14ac:dyDescent="0.25">
      <c r="C5" s="1335"/>
      <c r="D5" s="659" t="s">
        <v>224</v>
      </c>
      <c r="E5" s="659" t="s">
        <v>2</v>
      </c>
      <c r="F5" s="660" t="s">
        <v>224</v>
      </c>
      <c r="G5" s="659" t="s">
        <v>2</v>
      </c>
      <c r="H5" s="659" t="s">
        <v>224</v>
      </c>
      <c r="I5" s="660" t="s">
        <v>2</v>
      </c>
      <c r="J5" s="660" t="s">
        <v>307</v>
      </c>
      <c r="K5" s="661" t="s">
        <v>2</v>
      </c>
      <c r="L5" s="659" t="s">
        <v>307</v>
      </c>
      <c r="M5" s="662" t="s">
        <v>2</v>
      </c>
    </row>
    <row r="6" spans="1:13" ht="13.5" thickTop="1" x14ac:dyDescent="0.2">
      <c r="C6" s="663" t="s">
        <v>143</v>
      </c>
      <c r="D6" s="665">
        <v>9744</v>
      </c>
      <c r="E6" s="664">
        <v>100</v>
      </c>
      <c r="F6" s="1098">
        <v>9570</v>
      </c>
      <c r="G6" s="664">
        <f>F6/D6*100</f>
        <v>98.214285714285708</v>
      </c>
      <c r="H6" s="1098">
        <v>9546</v>
      </c>
      <c r="I6" s="664">
        <f>H6/D6*100</f>
        <v>97.967980295566505</v>
      </c>
      <c r="J6" s="1098">
        <v>9280</v>
      </c>
      <c r="K6" s="933">
        <f>J6/D6*100</f>
        <v>95.238095238095227</v>
      </c>
      <c r="L6" s="1098">
        <v>8608</v>
      </c>
      <c r="M6" s="934">
        <f>L6/D6*100</f>
        <v>88.341543513957305</v>
      </c>
    </row>
    <row r="7" spans="1:13" ht="13.5" thickBot="1" x14ac:dyDescent="0.25">
      <c r="C7" s="666" t="s">
        <v>144</v>
      </c>
      <c r="D7" s="668">
        <v>14126</v>
      </c>
      <c r="E7" s="667">
        <v>100</v>
      </c>
      <c r="F7" s="1099">
        <v>14373</v>
      </c>
      <c r="G7" s="935">
        <f>F7/D7*100</f>
        <v>101.74854877530794</v>
      </c>
      <c r="H7" s="1099">
        <v>14639</v>
      </c>
      <c r="I7" s="935">
        <f>H7/D7*100</f>
        <v>103.63160130256266</v>
      </c>
      <c r="J7" s="1099">
        <v>14764</v>
      </c>
      <c r="K7" s="936">
        <f>J7/D7*100</f>
        <v>104.51649440747556</v>
      </c>
      <c r="L7" s="1099">
        <v>15858</v>
      </c>
      <c r="M7" s="937">
        <f>L7/D7*100</f>
        <v>112.26107886167351</v>
      </c>
    </row>
    <row r="8" spans="1:13" ht="14" thickTop="1" thickBot="1" x14ac:dyDescent="0.25">
      <c r="C8" s="669" t="s">
        <v>46</v>
      </c>
      <c r="D8" s="670">
        <f>SUM(D6:D7)</f>
        <v>23870</v>
      </c>
      <c r="E8" s="671">
        <v>100</v>
      </c>
      <c r="F8" s="604">
        <f>SUM(F6:F7)</f>
        <v>23943</v>
      </c>
      <c r="G8" s="938">
        <f>F8/D8*100</f>
        <v>100.30582320904901</v>
      </c>
      <c r="H8" s="604">
        <f>SUM(H6:H7)</f>
        <v>24185</v>
      </c>
      <c r="I8" s="938">
        <f>H8/D8*100</f>
        <v>101.31964809384164</v>
      </c>
      <c r="J8" s="1100">
        <f>SUM(J6:J7)</f>
        <v>24044</v>
      </c>
      <c r="K8" s="939">
        <f>J8/D8*100</f>
        <v>100.72894847088396</v>
      </c>
      <c r="L8" s="1100">
        <f>SUM(L6:L7)</f>
        <v>24466</v>
      </c>
      <c r="M8" s="940">
        <f>L8/D8*100</f>
        <v>102.49685798072893</v>
      </c>
    </row>
    <row r="9" spans="1:13" x14ac:dyDescent="0.2">
      <c r="C9" s="672"/>
      <c r="D9" s="672"/>
      <c r="E9" s="672"/>
      <c r="F9" s="672"/>
      <c r="G9" s="673"/>
      <c r="H9" s="672"/>
      <c r="I9" s="672"/>
      <c r="J9" s="672"/>
      <c r="K9" s="672"/>
      <c r="L9" s="672"/>
      <c r="M9" s="672"/>
    </row>
    <row r="10" spans="1:13" x14ac:dyDescent="0.2">
      <c r="C10" s="655"/>
      <c r="D10" s="654"/>
      <c r="E10" s="654"/>
      <c r="F10" s="654"/>
      <c r="G10" s="654"/>
      <c r="H10" s="654"/>
      <c r="I10" s="674"/>
      <c r="J10" s="655"/>
      <c r="K10" s="655"/>
      <c r="L10" s="655"/>
      <c r="M10" s="674"/>
    </row>
    <row r="30" spans="1:1" x14ac:dyDescent="0.2">
      <c r="A30" s="39" t="s">
        <v>260</v>
      </c>
    </row>
  </sheetData>
  <mergeCells count="7">
    <mergeCell ref="L4:M4"/>
    <mergeCell ref="C2:G2"/>
    <mergeCell ref="C4:C5"/>
    <mergeCell ref="J4:K4"/>
    <mergeCell ref="H4:I4"/>
    <mergeCell ref="F4:G4"/>
    <mergeCell ref="D4:E4"/>
  </mergeCells>
  <phoneticPr fontId="2"/>
  <printOptions horizontalCentered="1" verticalCentered="1"/>
  <pageMargins left="0.75" right="0.75" top="1" bottom="1" header="0.51200000000000001" footer="0.51200000000000001"/>
  <pageSetup paperSize="9" orientation="portrait" blackAndWhite="1"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indexed="13"/>
  </sheetPr>
  <dimension ref="A1:J11"/>
  <sheetViews>
    <sheetView showGridLines="0" zoomScaleNormal="100" workbookViewId="0">
      <selection activeCell="C1" sqref="C1"/>
    </sheetView>
  </sheetViews>
  <sheetFormatPr defaultColWidth="9" defaultRowHeight="13" x14ac:dyDescent="0.2"/>
  <cols>
    <col min="1" max="1" width="9" style="39" customWidth="1"/>
    <col min="2" max="2" width="1" style="39" customWidth="1"/>
    <col min="3" max="3" width="26.6328125" style="680" customWidth="1"/>
    <col min="4" max="5" width="14.6328125" style="693" customWidth="1"/>
    <col min="6" max="6" width="14.6328125" style="680" customWidth="1"/>
    <col min="7" max="8" width="14.6328125" style="708" customWidth="1"/>
    <col min="9" max="9" width="15.36328125" style="680" customWidth="1"/>
    <col min="10" max="16384" width="9" style="680"/>
  </cols>
  <sheetData>
    <row r="1" spans="1:10" s="39" customFormat="1" x14ac:dyDescent="0.2">
      <c r="A1" s="39" t="s">
        <v>258</v>
      </c>
      <c r="C1" s="676" t="s">
        <v>264</v>
      </c>
      <c r="F1" s="40"/>
      <c r="G1" s="42"/>
      <c r="H1" s="41"/>
    </row>
    <row r="2" spans="1:10" ht="16.5" x14ac:dyDescent="0.2">
      <c r="A2" s="39" t="s">
        <v>259</v>
      </c>
      <c r="C2" s="677" t="s">
        <v>236</v>
      </c>
      <c r="D2" s="678"/>
      <c r="E2" s="678"/>
      <c r="F2" s="679"/>
      <c r="G2" s="679"/>
      <c r="H2" s="679"/>
      <c r="I2" s="679"/>
      <c r="J2" s="679"/>
    </row>
    <row r="3" spans="1:10" x14ac:dyDescent="0.2">
      <c r="C3" s="681"/>
      <c r="D3" s="681"/>
      <c r="E3" s="681"/>
      <c r="F3" s="681"/>
      <c r="G3" s="681"/>
      <c r="H3" s="681"/>
      <c r="I3" s="679"/>
      <c r="J3" s="679"/>
    </row>
    <row r="4" spans="1:10" ht="13.5" thickBot="1" x14ac:dyDescent="0.25">
      <c r="C4" s="682" t="s">
        <v>145</v>
      </c>
      <c r="D4" s="683"/>
      <c r="E4" s="683"/>
      <c r="F4" s="684"/>
      <c r="G4" s="685"/>
      <c r="H4" s="685"/>
      <c r="I4" s="679"/>
      <c r="J4" s="679"/>
    </row>
    <row r="5" spans="1:10" ht="13.5" thickBot="1" x14ac:dyDescent="0.25">
      <c r="C5" s="686" t="s">
        <v>0</v>
      </c>
      <c r="D5" s="687" t="s">
        <v>316</v>
      </c>
      <c r="E5" s="688" t="s">
        <v>341</v>
      </c>
      <c r="F5" s="688" t="s">
        <v>355</v>
      </c>
      <c r="G5" s="941" t="s">
        <v>385</v>
      </c>
      <c r="H5" s="942" t="s">
        <v>387</v>
      </c>
      <c r="I5" s="679"/>
    </row>
    <row r="6" spans="1:10" s="693" customFormat="1" ht="13.5" thickTop="1" x14ac:dyDescent="0.2">
      <c r="A6" s="39"/>
      <c r="B6" s="39"/>
      <c r="C6" s="689" t="s">
        <v>146</v>
      </c>
      <c r="D6" s="690">
        <v>340962</v>
      </c>
      <c r="E6" s="691">
        <v>337111</v>
      </c>
      <c r="F6" s="692">
        <v>350600</v>
      </c>
      <c r="G6" s="943">
        <v>357892</v>
      </c>
      <c r="H6" s="943">
        <v>372558</v>
      </c>
      <c r="I6" s="678"/>
    </row>
    <row r="7" spans="1:10" s="699" customFormat="1" x14ac:dyDescent="0.2">
      <c r="A7" s="39"/>
      <c r="B7" s="39"/>
      <c r="C7" s="694" t="s">
        <v>147</v>
      </c>
      <c r="D7" s="696">
        <v>113.84</v>
      </c>
      <c r="E7" s="695">
        <v>122.44</v>
      </c>
      <c r="F7" s="696">
        <v>131.04</v>
      </c>
      <c r="G7" s="697">
        <v>131.04</v>
      </c>
      <c r="H7" s="697">
        <v>131.04</v>
      </c>
      <c r="I7" s="698"/>
    </row>
    <row r="8" spans="1:10" s="699" customFormat="1" ht="13.5" thickBot="1" x14ac:dyDescent="0.25">
      <c r="A8" s="39"/>
      <c r="B8" s="39"/>
      <c r="C8" s="700" t="s">
        <v>148</v>
      </c>
      <c r="D8" s="702">
        <v>5.69</v>
      </c>
      <c r="E8" s="701">
        <v>6.12</v>
      </c>
      <c r="F8" s="702">
        <v>6.55</v>
      </c>
      <c r="G8" s="703">
        <v>6.55</v>
      </c>
      <c r="H8" s="703">
        <v>6.55</v>
      </c>
      <c r="I8" s="704"/>
    </row>
    <row r="9" spans="1:10" x14ac:dyDescent="0.2">
      <c r="C9" s="705"/>
      <c r="D9" s="705"/>
      <c r="E9" s="705"/>
      <c r="F9" s="705"/>
      <c r="G9" s="705"/>
      <c r="H9" s="705"/>
      <c r="I9" s="679"/>
      <c r="J9" s="679"/>
    </row>
    <row r="10" spans="1:10" x14ac:dyDescent="0.2">
      <c r="C10" s="706" t="s">
        <v>342</v>
      </c>
      <c r="D10" s="707"/>
      <c r="E10" s="707"/>
      <c r="F10" s="707"/>
      <c r="G10" s="707"/>
      <c r="H10" s="707"/>
      <c r="I10" s="679"/>
      <c r="J10" s="679"/>
    </row>
    <row r="11" spans="1:10" x14ac:dyDescent="0.2">
      <c r="C11" s="1340"/>
      <c r="D11" s="1341"/>
      <c r="E11" s="1341"/>
      <c r="F11" s="1341"/>
      <c r="G11" s="1341"/>
      <c r="H11" s="1341"/>
    </row>
  </sheetData>
  <mergeCells count="1">
    <mergeCell ref="C11:H11"/>
  </mergeCells>
  <phoneticPr fontId="2"/>
  <printOptions horizontalCentered="1" verticalCentered="1"/>
  <pageMargins left="0.75" right="0.75" top="1" bottom="1" header="0.51200000000000001" footer="0.51200000000000001"/>
  <pageSetup paperSize="9" orientation="portrait" blackAndWhite="1"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indexed="13"/>
  </sheetPr>
  <dimension ref="A1:R14"/>
  <sheetViews>
    <sheetView showGridLines="0" zoomScale="70" zoomScaleNormal="70" workbookViewId="0">
      <selection activeCell="K17" sqref="K17"/>
    </sheetView>
  </sheetViews>
  <sheetFormatPr defaultColWidth="9" defaultRowHeight="13" x14ac:dyDescent="0.2"/>
  <cols>
    <col min="1" max="1" width="9" style="39" customWidth="1"/>
    <col min="2" max="2" width="0.90625" style="39" customWidth="1"/>
    <col min="3" max="3" width="10.453125" style="710" customWidth="1"/>
    <col min="4" max="4" width="12.6328125" style="749" customWidth="1"/>
    <col min="5" max="5" width="6.90625" style="750" customWidth="1"/>
    <col min="6" max="6" width="4.90625" style="751" customWidth="1"/>
    <col min="7" max="7" width="12.6328125" style="749" customWidth="1"/>
    <col min="8" max="8" width="7.90625" style="752" bestFit="1" customWidth="1"/>
    <col min="9" max="9" width="6.453125" style="751" bestFit="1" customWidth="1"/>
    <col min="10" max="10" width="12.6328125" style="749" customWidth="1"/>
    <col min="11" max="11" width="7.90625" style="752" customWidth="1"/>
    <col min="12" max="12" width="4.90625" style="754" customWidth="1"/>
    <col min="13" max="13" width="12.6328125" style="710" customWidth="1"/>
    <col min="14" max="14" width="7.90625" style="710" customWidth="1"/>
    <col min="15" max="15" width="4.90625" style="710" customWidth="1"/>
    <col min="16" max="16" width="12.6328125" style="710" customWidth="1"/>
    <col min="17" max="17" width="7.90625" style="710" customWidth="1"/>
    <col min="18" max="18" width="4.90625" style="710" customWidth="1"/>
    <col min="19" max="16384" width="9" style="710"/>
  </cols>
  <sheetData>
    <row r="1" spans="1:18" s="39" customFormat="1" ht="16.5" x14ac:dyDescent="0.25">
      <c r="A1" s="39" t="s">
        <v>258</v>
      </c>
      <c r="C1" s="5" t="s">
        <v>267</v>
      </c>
      <c r="F1" s="40"/>
      <c r="H1" s="40"/>
    </row>
    <row r="2" spans="1:18" ht="16.5" x14ac:dyDescent="0.2">
      <c r="A2" s="39" t="s">
        <v>259</v>
      </c>
      <c r="C2" s="1345" t="s">
        <v>237</v>
      </c>
      <c r="D2" s="1345"/>
      <c r="E2" s="1345"/>
      <c r="F2" s="1345"/>
      <c r="G2" s="1345"/>
      <c r="H2" s="1345"/>
      <c r="I2" s="1345"/>
      <c r="J2" s="1345"/>
      <c r="K2" s="1345"/>
      <c r="L2" s="1345"/>
      <c r="M2" s="1345"/>
      <c r="N2" s="709"/>
      <c r="O2" s="709"/>
      <c r="P2" s="709"/>
      <c r="Q2" s="709"/>
      <c r="R2" s="709"/>
    </row>
    <row r="3" spans="1:18" ht="13.5" thickBot="1" x14ac:dyDescent="0.25">
      <c r="C3" s="709"/>
      <c r="D3" s="711"/>
      <c r="E3" s="712"/>
      <c r="F3" s="713"/>
      <c r="G3" s="711"/>
      <c r="H3" s="714"/>
      <c r="I3" s="713"/>
      <c r="J3" s="711"/>
      <c r="K3" s="714"/>
      <c r="L3" s="715"/>
      <c r="M3" s="709"/>
      <c r="N3" s="709"/>
      <c r="O3" s="716"/>
      <c r="P3" s="709"/>
      <c r="Q3" s="709"/>
      <c r="R3" s="301" t="s">
        <v>243</v>
      </c>
    </row>
    <row r="4" spans="1:18" x14ac:dyDescent="0.2">
      <c r="C4" s="1348" t="s">
        <v>0</v>
      </c>
      <c r="D4" s="1350" t="s">
        <v>315</v>
      </c>
      <c r="E4" s="1342"/>
      <c r="F4" s="1347"/>
      <c r="G4" s="1346" t="s">
        <v>321</v>
      </c>
      <c r="H4" s="1342"/>
      <c r="I4" s="1347"/>
      <c r="J4" s="1346" t="s">
        <v>339</v>
      </c>
      <c r="K4" s="1342"/>
      <c r="L4" s="1347"/>
      <c r="M4" s="1346" t="s">
        <v>354</v>
      </c>
      <c r="N4" s="1342"/>
      <c r="O4" s="1347"/>
      <c r="P4" s="1342" t="s">
        <v>383</v>
      </c>
      <c r="Q4" s="1342"/>
      <c r="R4" s="1343"/>
    </row>
    <row r="5" spans="1:18" ht="13.5" thickBot="1" x14ac:dyDescent="0.25">
      <c r="C5" s="1349"/>
      <c r="D5" s="717" t="s">
        <v>308</v>
      </c>
      <c r="E5" s="718" t="s">
        <v>10</v>
      </c>
      <c r="F5" s="719" t="s">
        <v>2</v>
      </c>
      <c r="G5" s="717" t="s">
        <v>308</v>
      </c>
      <c r="H5" s="718" t="s">
        <v>10</v>
      </c>
      <c r="I5" s="719" t="s">
        <v>2</v>
      </c>
      <c r="J5" s="720" t="s">
        <v>308</v>
      </c>
      <c r="K5" s="718" t="s">
        <v>10</v>
      </c>
      <c r="L5" s="719" t="s">
        <v>2</v>
      </c>
      <c r="M5" s="720" t="s">
        <v>308</v>
      </c>
      <c r="N5" s="718" t="s">
        <v>10</v>
      </c>
      <c r="O5" s="719" t="s">
        <v>2</v>
      </c>
      <c r="P5" s="717" t="s">
        <v>308</v>
      </c>
      <c r="Q5" s="718" t="s">
        <v>10</v>
      </c>
      <c r="R5" s="721" t="s">
        <v>2</v>
      </c>
    </row>
    <row r="6" spans="1:18" ht="13.5" thickTop="1" x14ac:dyDescent="0.2">
      <c r="C6" s="722" t="s">
        <v>150</v>
      </c>
      <c r="D6" s="723">
        <v>326136007</v>
      </c>
      <c r="E6" s="724">
        <f>D6/D9*100</f>
        <v>82.415571031642045</v>
      </c>
      <c r="F6" s="725">
        <v>100</v>
      </c>
      <c r="G6" s="723">
        <v>322102469</v>
      </c>
      <c r="H6" s="724">
        <f>G6/G9*100</f>
        <v>81.813643182753907</v>
      </c>
      <c r="I6" s="726">
        <f>G6/D6*100</f>
        <v>98.763234382764736</v>
      </c>
      <c r="J6" s="723">
        <v>312936273</v>
      </c>
      <c r="K6" s="724">
        <f>J6/J9*100</f>
        <v>81.197047997824413</v>
      </c>
      <c r="L6" s="944">
        <f>J6/D6*100</f>
        <v>95.952690375583089</v>
      </c>
      <c r="M6" s="723">
        <v>318919289</v>
      </c>
      <c r="N6" s="724">
        <f>(M6/(M6+M7+M8))*100</f>
        <v>80.781694016771894</v>
      </c>
      <c r="O6" s="726">
        <f>M6/D6*100</f>
        <v>97.787205998385815</v>
      </c>
      <c r="P6" s="727"/>
      <c r="Q6" s="727"/>
      <c r="R6" s="728"/>
    </row>
    <row r="7" spans="1:18" x14ac:dyDescent="0.2">
      <c r="C7" s="729" t="s">
        <v>151</v>
      </c>
      <c r="D7" s="131">
        <v>43978502</v>
      </c>
      <c r="E7" s="730">
        <f>D7/D9*100</f>
        <v>11.113502580677061</v>
      </c>
      <c r="F7" s="731">
        <v>100</v>
      </c>
      <c r="G7" s="131">
        <v>45111961</v>
      </c>
      <c r="H7" s="730">
        <f>G7/G9*100</f>
        <v>11.45838432094822</v>
      </c>
      <c r="I7" s="944">
        <f>G7/D7*100</f>
        <v>102.57730242835466</v>
      </c>
      <c r="J7" s="131">
        <v>45617947</v>
      </c>
      <c r="K7" s="730">
        <f>J7/J9*100</f>
        <v>11.836411920586816</v>
      </c>
      <c r="L7" s="944">
        <f>J7/D7*100</f>
        <v>103.72783274882804</v>
      </c>
      <c r="M7" s="131">
        <v>47925683</v>
      </c>
      <c r="N7" s="730">
        <f>(M7/(M6+M7+M8))*100</f>
        <v>12.139491066188871</v>
      </c>
      <c r="O7" s="731">
        <f>M7/D7*100</f>
        <v>108.97525113520237</v>
      </c>
      <c r="P7" s="131">
        <v>49559488</v>
      </c>
      <c r="Q7" s="945">
        <f>P7/P9*100</f>
        <v>63.072588989425547</v>
      </c>
      <c r="R7" s="946">
        <f>P7/D7*100</f>
        <v>112.69025943630366</v>
      </c>
    </row>
    <row r="8" spans="1:18" ht="13.5" thickBot="1" x14ac:dyDescent="0.25">
      <c r="C8" s="732" t="s">
        <v>11</v>
      </c>
      <c r="D8" s="185">
        <v>25606837</v>
      </c>
      <c r="E8" s="733">
        <f>D8/D9*100</f>
        <v>6.4709263876808905</v>
      </c>
      <c r="F8" s="734">
        <v>100</v>
      </c>
      <c r="G8" s="185">
        <v>26488205</v>
      </c>
      <c r="H8" s="733">
        <f>G8/G9*100</f>
        <v>6.7279724962978724</v>
      </c>
      <c r="I8" s="947">
        <f>G8/D8*100</f>
        <v>103.4419245141444</v>
      </c>
      <c r="J8" s="185">
        <v>26849290</v>
      </c>
      <c r="K8" s="733">
        <f>J8/J9*100</f>
        <v>6.966540081588775</v>
      </c>
      <c r="L8" s="947">
        <f>J8/D8*100</f>
        <v>104.85203619642675</v>
      </c>
      <c r="M8" s="185">
        <v>27946562</v>
      </c>
      <c r="N8" s="735">
        <f>(M8/(M6+M7+M8))*100</f>
        <v>7.0788149170392289</v>
      </c>
      <c r="O8" s="734">
        <f>M8/D8*100</f>
        <v>109.13711053028533</v>
      </c>
      <c r="P8" s="185">
        <v>29015831</v>
      </c>
      <c r="Q8" s="735">
        <f>P8/P9*100</f>
        <v>36.927411010574453</v>
      </c>
      <c r="R8" s="948">
        <f>P8/D8*100</f>
        <v>113.31282735153896</v>
      </c>
    </row>
    <row r="9" spans="1:18" ht="14" thickTop="1" thickBot="1" x14ac:dyDescent="0.25">
      <c r="C9" s="736" t="s">
        <v>46</v>
      </c>
      <c r="D9" s="142">
        <f>SUM(D6:D8)</f>
        <v>395721346</v>
      </c>
      <c r="E9" s="737">
        <f>SUM(E6:E8)</f>
        <v>100</v>
      </c>
      <c r="F9" s="738">
        <v>100</v>
      </c>
      <c r="G9" s="139">
        <f>G6+G7+G8</f>
        <v>393702635</v>
      </c>
      <c r="H9" s="737">
        <f>SUM(H6:H8)</f>
        <v>100</v>
      </c>
      <c r="I9" s="738">
        <f>G9/D9*100</f>
        <v>99.489865527749416</v>
      </c>
      <c r="J9" s="139">
        <f>J6+J7+J8</f>
        <v>385403510</v>
      </c>
      <c r="K9" s="737">
        <f>SUM(K6:K8)</f>
        <v>100</v>
      </c>
      <c r="L9" s="949">
        <f>J9/D9*100</f>
        <v>97.392651140936934</v>
      </c>
      <c r="M9" s="142">
        <f>SUM(M6:M8)</f>
        <v>394791534</v>
      </c>
      <c r="N9" s="737">
        <f>N6+N7+N8</f>
        <v>99.999999999999986</v>
      </c>
      <c r="O9" s="726">
        <f>M9/D9*100</f>
        <v>99.765033650724519</v>
      </c>
      <c r="P9" s="139">
        <f>SUM(P6:P8)</f>
        <v>78575319</v>
      </c>
      <c r="Q9" s="737">
        <f>Q7+Q8</f>
        <v>100</v>
      </c>
      <c r="R9" s="739" t="s">
        <v>309</v>
      </c>
    </row>
    <row r="10" spans="1:18" x14ac:dyDescent="0.2">
      <c r="C10" s="740"/>
      <c r="D10" s="740"/>
      <c r="E10" s="740"/>
      <c r="F10" s="740"/>
      <c r="G10" s="740"/>
      <c r="H10" s="740"/>
      <c r="I10" s="740"/>
      <c r="J10" s="740"/>
      <c r="K10" s="740"/>
      <c r="L10" s="740"/>
      <c r="M10" s="740"/>
      <c r="N10" s="740"/>
      <c r="O10" s="741"/>
      <c r="P10" s="740"/>
      <c r="Q10" s="740"/>
      <c r="R10" s="740"/>
    </row>
    <row r="11" spans="1:18" x14ac:dyDescent="0.2">
      <c r="C11" s="1101" t="s">
        <v>402</v>
      </c>
      <c r="D11" s="742"/>
      <c r="E11" s="742"/>
      <c r="F11" s="742"/>
      <c r="G11" s="742"/>
      <c r="H11" s="742"/>
      <c r="I11" s="742"/>
      <c r="J11" s="742"/>
      <c r="K11" s="743"/>
      <c r="L11" s="744"/>
      <c r="M11" s="745"/>
      <c r="N11" s="1351" t="s">
        <v>287</v>
      </c>
      <c r="O11" s="1352"/>
      <c r="P11" s="1352"/>
      <c r="Q11" s="1352"/>
      <c r="R11" s="1352"/>
    </row>
    <row r="12" spans="1:18" x14ac:dyDescent="0.2">
      <c r="C12" s="1344"/>
      <c r="D12" s="1344"/>
      <c r="E12" s="1344"/>
      <c r="F12" s="1344"/>
      <c r="G12" s="1344"/>
      <c r="H12" s="1344"/>
      <c r="I12" s="1344"/>
      <c r="J12" s="1344"/>
      <c r="K12" s="746"/>
      <c r="L12" s="747"/>
      <c r="M12" s="748"/>
      <c r="N12" s="748"/>
      <c r="O12" s="748"/>
      <c r="P12" s="748"/>
      <c r="Q12" s="748"/>
      <c r="R12" s="748"/>
    </row>
    <row r="14" spans="1:18" x14ac:dyDescent="0.2">
      <c r="L14" s="753"/>
    </row>
  </sheetData>
  <mergeCells count="9">
    <mergeCell ref="P4:R4"/>
    <mergeCell ref="C12:J12"/>
    <mergeCell ref="C2:M2"/>
    <mergeCell ref="M4:O4"/>
    <mergeCell ref="J4:L4"/>
    <mergeCell ref="C4:C5"/>
    <mergeCell ref="G4:I4"/>
    <mergeCell ref="D4:F4"/>
    <mergeCell ref="N11:R11"/>
  </mergeCells>
  <phoneticPr fontId="2"/>
  <printOptions horizontalCentered="1" verticalCentered="1"/>
  <pageMargins left="0.75" right="0.75" top="1" bottom="1" header="0.51200000000000001" footer="0.51200000000000001"/>
  <pageSetup paperSize="9" scale="90" orientation="portrait" blackAndWhite="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indexed="13"/>
  </sheetPr>
  <dimension ref="A1:O23"/>
  <sheetViews>
    <sheetView showGridLines="0" zoomScale="85" zoomScaleNormal="85" workbookViewId="0">
      <selection activeCell="L28" sqref="L28"/>
    </sheetView>
  </sheetViews>
  <sheetFormatPr defaultColWidth="9" defaultRowHeight="13" x14ac:dyDescent="0.2"/>
  <cols>
    <col min="1" max="1" width="9" style="39" customWidth="1"/>
    <col min="2" max="2" width="0.6328125" style="39" customWidth="1"/>
    <col min="3" max="3" width="2.90625" style="758" customWidth="1"/>
    <col min="4" max="4" width="7" style="758" customWidth="1"/>
    <col min="5" max="5" width="20.90625" style="758" customWidth="1"/>
    <col min="6" max="6" width="12.08984375" style="796" customWidth="1"/>
    <col min="7" max="7" width="7.6328125" style="796" customWidth="1"/>
    <col min="8" max="8" width="12.08984375" style="796" customWidth="1"/>
    <col min="9" max="9" width="7.453125" style="796" customWidth="1"/>
    <col min="10" max="10" width="12.08984375" style="796" customWidth="1"/>
    <col min="11" max="11" width="7.453125" style="796" customWidth="1"/>
    <col min="12" max="12" width="12.08984375" style="758" customWidth="1"/>
    <col min="13" max="13" width="7.453125" style="758" customWidth="1"/>
    <col min="14" max="14" width="12.08984375" style="793" customWidth="1"/>
    <col min="15" max="15" width="7.453125" style="793" customWidth="1"/>
    <col min="16" max="16" width="11.36328125" style="758" bestFit="1" customWidth="1"/>
    <col min="17" max="16384" width="9" style="758"/>
  </cols>
  <sheetData>
    <row r="1" spans="1:15" s="39" customFormat="1" x14ac:dyDescent="0.2">
      <c r="A1" s="39" t="s">
        <v>258</v>
      </c>
      <c r="C1" s="676" t="s">
        <v>288</v>
      </c>
      <c r="F1" s="40"/>
      <c r="H1" s="40"/>
      <c r="N1" s="42"/>
      <c r="O1" s="42"/>
    </row>
    <row r="2" spans="1:15" ht="16.5" x14ac:dyDescent="0.2">
      <c r="A2" s="39" t="s">
        <v>259</v>
      </c>
      <c r="C2" s="755" t="s">
        <v>238</v>
      </c>
      <c r="D2" s="756"/>
      <c r="E2" s="756"/>
      <c r="F2" s="757"/>
      <c r="G2" s="757"/>
      <c r="H2" s="757"/>
      <c r="I2" s="757"/>
      <c r="J2" s="757"/>
      <c r="K2" s="757"/>
      <c r="L2" s="756"/>
      <c r="M2" s="756"/>
      <c r="N2" s="756"/>
      <c r="O2" s="756"/>
    </row>
    <row r="3" spans="1:15" ht="13.5" thickBot="1" x14ac:dyDescent="0.25">
      <c r="C3" s="756"/>
      <c r="D3" s="756"/>
      <c r="E3" s="756"/>
      <c r="F3" s="757"/>
      <c r="G3" s="757"/>
      <c r="H3" s="757"/>
      <c r="I3" s="757"/>
      <c r="J3" s="757"/>
      <c r="K3" s="757"/>
      <c r="L3" s="756"/>
      <c r="M3" s="759"/>
      <c r="N3" s="756"/>
      <c r="O3" s="301" t="s">
        <v>243</v>
      </c>
    </row>
    <row r="4" spans="1:15" ht="13.5" customHeight="1" x14ac:dyDescent="0.2">
      <c r="C4" s="1372" t="s">
        <v>0</v>
      </c>
      <c r="D4" s="1373"/>
      <c r="E4" s="1374"/>
      <c r="F4" s="1378" t="s">
        <v>297</v>
      </c>
      <c r="G4" s="1371"/>
      <c r="H4" s="1370" t="s">
        <v>314</v>
      </c>
      <c r="I4" s="1371"/>
      <c r="J4" s="1370" t="s">
        <v>343</v>
      </c>
      <c r="K4" s="1371"/>
      <c r="L4" s="1370" t="s">
        <v>356</v>
      </c>
      <c r="M4" s="1371"/>
      <c r="N4" s="1370" t="s">
        <v>388</v>
      </c>
      <c r="O4" s="1379"/>
    </row>
    <row r="5" spans="1:15" ht="13.5" thickBot="1" x14ac:dyDescent="0.25">
      <c r="C5" s="1375"/>
      <c r="D5" s="1376"/>
      <c r="E5" s="1377"/>
      <c r="F5" s="760" t="s">
        <v>149</v>
      </c>
      <c r="G5" s="761" t="s">
        <v>2</v>
      </c>
      <c r="H5" s="760" t="s">
        <v>149</v>
      </c>
      <c r="I5" s="761" t="s">
        <v>2</v>
      </c>
      <c r="J5" s="760" t="s">
        <v>149</v>
      </c>
      <c r="K5" s="761" t="s">
        <v>2</v>
      </c>
      <c r="L5" s="760" t="s">
        <v>149</v>
      </c>
      <c r="M5" s="762" t="s">
        <v>2</v>
      </c>
      <c r="N5" s="763" t="s">
        <v>149</v>
      </c>
      <c r="O5" s="764" t="s">
        <v>2</v>
      </c>
    </row>
    <row r="6" spans="1:15" ht="14.25" customHeight="1" thickTop="1" x14ac:dyDescent="0.2">
      <c r="C6" s="1359" t="s">
        <v>160</v>
      </c>
      <c r="D6" s="1368" t="s">
        <v>152</v>
      </c>
      <c r="E6" s="765" t="s">
        <v>153</v>
      </c>
      <c r="F6" s="223">
        <v>88287836</v>
      </c>
      <c r="G6" s="766">
        <v>100</v>
      </c>
      <c r="H6" s="223">
        <v>77252793</v>
      </c>
      <c r="I6" s="766">
        <f>H6/F6*100</f>
        <v>87.501060735025831</v>
      </c>
      <c r="J6" s="223">
        <v>80204938</v>
      </c>
      <c r="K6" s="950">
        <f>J6/F6*100</f>
        <v>90.844833936126832</v>
      </c>
      <c r="L6" s="223">
        <v>74835465</v>
      </c>
      <c r="M6" s="951">
        <f>L6/F6*100</f>
        <v>84.763052749418392</v>
      </c>
      <c r="N6" s="223">
        <v>75383038</v>
      </c>
      <c r="O6" s="767">
        <f>N6/F6*100</f>
        <v>85.38326616137698</v>
      </c>
    </row>
    <row r="7" spans="1:15" x14ac:dyDescent="0.2">
      <c r="C7" s="1357"/>
      <c r="D7" s="1369"/>
      <c r="E7" s="768" t="s">
        <v>154</v>
      </c>
      <c r="F7" s="218">
        <v>9803344</v>
      </c>
      <c r="G7" s="769">
        <v>100</v>
      </c>
      <c r="H7" s="218">
        <v>9628221</v>
      </c>
      <c r="I7" s="769">
        <f t="shared" ref="I7:I16" si="0">H7/F7*100</f>
        <v>98.213640161969224</v>
      </c>
      <c r="J7" s="218">
        <v>10098759</v>
      </c>
      <c r="K7" s="952">
        <f t="shared" ref="K7:K16" si="1">J7/F7*100</f>
        <v>103.01341052604091</v>
      </c>
      <c r="L7" s="218">
        <v>11726449</v>
      </c>
      <c r="M7" s="953">
        <f t="shared" ref="M7:M16" si="2">L7/F7*100</f>
        <v>119.61682666649259</v>
      </c>
      <c r="N7" s="218">
        <v>11951131</v>
      </c>
      <c r="O7" s="770">
        <f t="shared" ref="O7:O16" si="3">N7/F7*100</f>
        <v>121.90871808639992</v>
      </c>
    </row>
    <row r="8" spans="1:15" x14ac:dyDescent="0.2">
      <c r="C8" s="1357"/>
      <c r="D8" s="1363" t="s">
        <v>155</v>
      </c>
      <c r="E8" s="1364"/>
      <c r="F8" s="223">
        <v>84954994</v>
      </c>
      <c r="G8" s="769">
        <v>100</v>
      </c>
      <c r="H8" s="223">
        <v>81162608</v>
      </c>
      <c r="I8" s="769">
        <f t="shared" si="0"/>
        <v>95.536005805615147</v>
      </c>
      <c r="J8" s="223">
        <v>70355635</v>
      </c>
      <c r="K8" s="954">
        <f t="shared" si="1"/>
        <v>82.815184472851584</v>
      </c>
      <c r="L8" s="223">
        <v>66839598</v>
      </c>
      <c r="M8" s="955">
        <f t="shared" si="2"/>
        <v>78.676478983683992</v>
      </c>
      <c r="N8" s="223">
        <v>70403557</v>
      </c>
      <c r="O8" s="770">
        <f t="shared" si="3"/>
        <v>82.871593163787409</v>
      </c>
    </row>
    <row r="9" spans="1:15" ht="13.5" customHeight="1" thickBot="1" x14ac:dyDescent="0.25">
      <c r="C9" s="1357"/>
      <c r="D9" s="1363" t="s">
        <v>156</v>
      </c>
      <c r="E9" s="1364"/>
      <c r="F9" s="218">
        <v>6028975</v>
      </c>
      <c r="G9" s="769">
        <v>100</v>
      </c>
      <c r="H9" s="218">
        <v>5058403</v>
      </c>
      <c r="I9" s="769">
        <f t="shared" si="0"/>
        <v>83.901542136101085</v>
      </c>
      <c r="J9" s="218">
        <v>4858789</v>
      </c>
      <c r="K9" s="952">
        <f t="shared" si="1"/>
        <v>80.590631077421946</v>
      </c>
      <c r="L9" s="218">
        <v>8637543</v>
      </c>
      <c r="M9" s="953">
        <f t="shared" si="2"/>
        <v>143.26718886709597</v>
      </c>
      <c r="N9" s="218">
        <v>6528460</v>
      </c>
      <c r="O9" s="771">
        <f t="shared" si="3"/>
        <v>108.2847416020136</v>
      </c>
    </row>
    <row r="10" spans="1:15" ht="14" thickTop="1" thickBot="1" x14ac:dyDescent="0.25">
      <c r="C10" s="1357"/>
      <c r="D10" s="1362" t="s">
        <v>50</v>
      </c>
      <c r="E10" s="1355"/>
      <c r="F10" s="142">
        <v>189075149</v>
      </c>
      <c r="G10" s="772">
        <v>100</v>
      </c>
      <c r="H10" s="142">
        <v>173102025</v>
      </c>
      <c r="I10" s="766">
        <f t="shared" si="0"/>
        <v>91.551970692880431</v>
      </c>
      <c r="J10" s="773">
        <v>165518121</v>
      </c>
      <c r="K10" s="950">
        <f t="shared" si="1"/>
        <v>87.540917923592374</v>
      </c>
      <c r="L10" s="774">
        <v>162039055</v>
      </c>
      <c r="M10" s="951">
        <f>L10/F10*100</f>
        <v>85.700873889037638</v>
      </c>
      <c r="N10" s="774">
        <v>164266186</v>
      </c>
      <c r="O10" s="767">
        <f t="shared" si="3"/>
        <v>86.878781727153367</v>
      </c>
    </row>
    <row r="11" spans="1:15" ht="13.5" customHeight="1" x14ac:dyDescent="0.2">
      <c r="C11" s="1356" t="s">
        <v>161</v>
      </c>
      <c r="D11" s="775" t="s">
        <v>157</v>
      </c>
      <c r="E11" s="765"/>
      <c r="F11" s="223">
        <v>139357243</v>
      </c>
      <c r="G11" s="776">
        <v>100</v>
      </c>
      <c r="H11" s="223">
        <v>152415844</v>
      </c>
      <c r="I11" s="956">
        <f t="shared" si="0"/>
        <v>109.37059367628277</v>
      </c>
      <c r="J11" s="223">
        <v>156179802</v>
      </c>
      <c r="K11" s="957">
        <f t="shared" si="1"/>
        <v>112.07153545653885</v>
      </c>
      <c r="L11" s="223">
        <v>150293972</v>
      </c>
      <c r="M11" s="958">
        <f t="shared" si="2"/>
        <v>107.84798031631553</v>
      </c>
      <c r="N11" s="223">
        <v>153109160</v>
      </c>
      <c r="O11" s="777">
        <f t="shared" si="3"/>
        <v>109.86810351866676</v>
      </c>
    </row>
    <row r="12" spans="1:15" ht="13.5" customHeight="1" x14ac:dyDescent="0.2">
      <c r="C12" s="1357"/>
      <c r="D12" s="1363" t="s">
        <v>158</v>
      </c>
      <c r="E12" s="1364"/>
      <c r="F12" s="218">
        <v>1575</v>
      </c>
      <c r="G12" s="769">
        <v>100</v>
      </c>
      <c r="H12" s="218">
        <v>2028</v>
      </c>
      <c r="I12" s="769">
        <f t="shared" si="0"/>
        <v>128.76190476190476</v>
      </c>
      <c r="J12" s="218">
        <v>2074</v>
      </c>
      <c r="K12" s="952">
        <f t="shared" si="1"/>
        <v>131.6825396825397</v>
      </c>
      <c r="L12" s="218">
        <v>1846</v>
      </c>
      <c r="M12" s="953">
        <f t="shared" si="2"/>
        <v>117.2063492063492</v>
      </c>
      <c r="N12" s="218">
        <v>2531</v>
      </c>
      <c r="O12" s="771">
        <f t="shared" si="3"/>
        <v>160.69841269841271</v>
      </c>
    </row>
    <row r="13" spans="1:15" x14ac:dyDescent="0.2">
      <c r="C13" s="1357"/>
      <c r="D13" s="1363" t="s">
        <v>159</v>
      </c>
      <c r="E13" s="1364"/>
      <c r="F13" s="223">
        <v>17544</v>
      </c>
      <c r="G13" s="769">
        <v>100</v>
      </c>
      <c r="H13" s="223">
        <v>14525</v>
      </c>
      <c r="I13" s="769">
        <f t="shared" si="0"/>
        <v>82.791837665298672</v>
      </c>
      <c r="J13" s="223">
        <v>26417</v>
      </c>
      <c r="K13" s="952">
        <f t="shared" si="1"/>
        <v>150.57569539443685</v>
      </c>
      <c r="L13" s="223">
        <v>8774</v>
      </c>
      <c r="M13" s="953">
        <f t="shared" si="2"/>
        <v>50.011399908800726</v>
      </c>
      <c r="N13" s="223">
        <v>9089</v>
      </c>
      <c r="O13" s="770">
        <f t="shared" si="3"/>
        <v>51.806885544915637</v>
      </c>
    </row>
    <row r="14" spans="1:15" ht="13.5" customHeight="1" thickBot="1" x14ac:dyDescent="0.25">
      <c r="C14" s="1357"/>
      <c r="D14" s="1365" t="s">
        <v>201</v>
      </c>
      <c r="E14" s="1366"/>
      <c r="F14" s="225">
        <v>856464</v>
      </c>
      <c r="G14" s="778">
        <v>100</v>
      </c>
      <c r="H14" s="225">
        <v>601585</v>
      </c>
      <c r="I14" s="778">
        <f t="shared" si="0"/>
        <v>70.240547180033246</v>
      </c>
      <c r="J14" s="225">
        <v>376055</v>
      </c>
      <c r="K14" s="959">
        <f t="shared" si="1"/>
        <v>43.907858357152193</v>
      </c>
      <c r="L14" s="225">
        <v>592626</v>
      </c>
      <c r="M14" s="960">
        <f t="shared" si="2"/>
        <v>69.194502045620126</v>
      </c>
      <c r="N14" s="225">
        <v>1532323</v>
      </c>
      <c r="O14" s="771">
        <f t="shared" si="3"/>
        <v>178.91271553737226</v>
      </c>
    </row>
    <row r="15" spans="1:15" ht="14" thickTop="1" thickBot="1" x14ac:dyDescent="0.25">
      <c r="C15" s="1358"/>
      <c r="D15" s="1360" t="s">
        <v>50</v>
      </c>
      <c r="E15" s="1361"/>
      <c r="F15" s="149">
        <v>140232826</v>
      </c>
      <c r="G15" s="779">
        <v>100</v>
      </c>
      <c r="H15" s="149">
        <v>153033982</v>
      </c>
      <c r="I15" s="779">
        <f t="shared" si="0"/>
        <v>109.12850176748204</v>
      </c>
      <c r="J15" s="780">
        <v>156584348</v>
      </c>
      <c r="K15" s="961">
        <f t="shared" si="1"/>
        <v>111.66026704760267</v>
      </c>
      <c r="L15" s="781">
        <v>150897218</v>
      </c>
      <c r="M15" s="962">
        <f t="shared" si="2"/>
        <v>107.60477578908664</v>
      </c>
      <c r="N15" s="781">
        <v>154653103</v>
      </c>
      <c r="O15" s="767">
        <f t="shared" si="3"/>
        <v>110.28309662674842</v>
      </c>
    </row>
    <row r="16" spans="1:15" ht="15.65" customHeight="1" thickTop="1" thickBot="1" x14ac:dyDescent="0.25">
      <c r="C16" s="1353" t="s">
        <v>46</v>
      </c>
      <c r="D16" s="1354"/>
      <c r="E16" s="1355"/>
      <c r="F16" s="139">
        <f>F10+F15</f>
        <v>329307975</v>
      </c>
      <c r="G16" s="772">
        <v>100</v>
      </c>
      <c r="H16" s="139">
        <f>H10+H15</f>
        <v>326136007</v>
      </c>
      <c r="I16" s="772">
        <f t="shared" si="0"/>
        <v>99.036777654716673</v>
      </c>
      <c r="J16" s="139">
        <f>J10+J15</f>
        <v>322102469</v>
      </c>
      <c r="K16" s="963">
        <f t="shared" si="1"/>
        <v>97.811924840265405</v>
      </c>
      <c r="L16" s="139">
        <f>L10+L15</f>
        <v>312936273</v>
      </c>
      <c r="M16" s="963">
        <f t="shared" si="2"/>
        <v>95.028452620984964</v>
      </c>
      <c r="N16" s="139">
        <f>N10+N15</f>
        <v>318919289</v>
      </c>
      <c r="O16" s="782">
        <f t="shared" si="3"/>
        <v>96.845297779381141</v>
      </c>
    </row>
    <row r="17" spans="3:15" x14ac:dyDescent="0.2">
      <c r="C17" s="783"/>
      <c r="D17" s="783"/>
      <c r="E17" s="783"/>
      <c r="F17" s="784"/>
      <c r="G17" s="785"/>
      <c r="H17" s="784"/>
      <c r="I17" s="785"/>
      <c r="J17" s="786"/>
      <c r="K17" s="786"/>
      <c r="L17" s="787"/>
      <c r="M17" s="787"/>
      <c r="N17" s="788"/>
      <c r="O17" s="788"/>
    </row>
    <row r="18" spans="3:15" ht="15.65" customHeight="1" x14ac:dyDescent="0.2">
      <c r="C18" s="789"/>
      <c r="D18" s="790" t="s">
        <v>273</v>
      </c>
      <c r="E18" s="789" t="s">
        <v>274</v>
      </c>
      <c r="F18" s="786"/>
      <c r="G18" s="786"/>
      <c r="H18" s="786"/>
      <c r="I18" s="786"/>
      <c r="J18" s="786"/>
      <c r="K18" s="786"/>
      <c r="L18" s="789"/>
      <c r="M18" s="1367"/>
      <c r="N18" s="1367"/>
      <c r="O18" s="1367"/>
    </row>
    <row r="19" spans="3:15" x14ac:dyDescent="0.2">
      <c r="C19" s="789" t="s">
        <v>275</v>
      </c>
      <c r="D19" s="789"/>
      <c r="E19" s="789" t="s">
        <v>291</v>
      </c>
      <c r="F19" s="786"/>
      <c r="G19" s="786"/>
      <c r="H19" s="786"/>
      <c r="I19" s="786"/>
      <c r="J19" s="786"/>
      <c r="K19" s="786"/>
      <c r="L19" s="789"/>
      <c r="M19" s="789"/>
      <c r="N19" s="789"/>
      <c r="O19" s="789"/>
    </row>
    <row r="20" spans="3:15" x14ac:dyDescent="0.2">
      <c r="C20" s="791" t="s">
        <v>276</v>
      </c>
      <c r="D20" s="791"/>
      <c r="E20" s="791" t="s">
        <v>344</v>
      </c>
      <c r="F20" s="791"/>
      <c r="G20" s="791"/>
      <c r="H20" s="791"/>
      <c r="I20" s="791"/>
      <c r="J20" s="791"/>
      <c r="K20" s="792"/>
      <c r="L20" s="793"/>
      <c r="M20" s="793"/>
    </row>
    <row r="21" spans="3:15" x14ac:dyDescent="0.2">
      <c r="C21" s="794"/>
      <c r="D21" s="794"/>
      <c r="E21" s="794"/>
      <c r="F21" s="795"/>
      <c r="G21" s="795"/>
      <c r="H21" s="795"/>
      <c r="I21" s="795"/>
      <c r="J21" s="795"/>
      <c r="K21" s="795"/>
      <c r="L21" s="794"/>
      <c r="M21" s="794"/>
      <c r="N21" s="756"/>
      <c r="O21" s="756"/>
    </row>
    <row r="22" spans="3:15" x14ac:dyDescent="0.2">
      <c r="C22" s="794"/>
      <c r="D22" s="794"/>
      <c r="K22" s="388"/>
    </row>
    <row r="23" spans="3:15" x14ac:dyDescent="0.2">
      <c r="K23" s="797"/>
    </row>
  </sheetData>
  <mergeCells count="18">
    <mergeCell ref="M18:O18"/>
    <mergeCell ref="D6:D7"/>
    <mergeCell ref="D8:E8"/>
    <mergeCell ref="D9:E9"/>
    <mergeCell ref="L4:M4"/>
    <mergeCell ref="C4:E5"/>
    <mergeCell ref="J4:K4"/>
    <mergeCell ref="F4:G4"/>
    <mergeCell ref="H4:I4"/>
    <mergeCell ref="N4:O4"/>
    <mergeCell ref="C16:E16"/>
    <mergeCell ref="C11:C15"/>
    <mergeCell ref="C6:C10"/>
    <mergeCell ref="D15:E15"/>
    <mergeCell ref="D10:E10"/>
    <mergeCell ref="D12:E12"/>
    <mergeCell ref="D13:E13"/>
    <mergeCell ref="D14:E14"/>
  </mergeCells>
  <phoneticPr fontId="2"/>
  <printOptions horizontalCentered="1" verticalCentered="1"/>
  <pageMargins left="0.75" right="0.75" top="1" bottom="1" header="0.51200000000000001" footer="0.51200000000000001"/>
  <pageSetup paperSize="9" orientation="portrait" blackAndWhite="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FFFF00"/>
  </sheetPr>
  <dimension ref="A1:O26"/>
  <sheetViews>
    <sheetView showGridLines="0" zoomScale="85" zoomScaleNormal="85" workbookViewId="0">
      <selection activeCell="E7" sqref="E7"/>
    </sheetView>
  </sheetViews>
  <sheetFormatPr defaultColWidth="9" defaultRowHeight="13" x14ac:dyDescent="0.2"/>
  <cols>
    <col min="1" max="1" width="9" style="42" customWidth="1"/>
    <col min="2" max="2" width="0.36328125" style="42" customWidth="1"/>
    <col min="3" max="3" width="10.08984375" style="801" customWidth="1"/>
    <col min="4" max="4" width="13.90625" style="801" customWidth="1"/>
    <col min="5" max="5" width="11" style="848" customWidth="1"/>
    <col min="6" max="6" width="7.90625" style="848" customWidth="1"/>
    <col min="7" max="7" width="11" style="848" customWidth="1"/>
    <col min="8" max="8" width="10.08984375" style="848" customWidth="1"/>
    <col min="9" max="9" width="11" style="848" customWidth="1"/>
    <col min="10" max="10" width="7.6328125" style="848" customWidth="1"/>
    <col min="11" max="11" width="11" style="801" customWidth="1"/>
    <col min="12" max="12" width="7.6328125" style="801" customWidth="1"/>
    <col min="13" max="13" width="11" style="801" customWidth="1"/>
    <col min="14" max="14" width="7.6328125" style="801" customWidth="1"/>
    <col min="15" max="16384" width="9" style="801"/>
  </cols>
  <sheetData>
    <row r="1" spans="1:14" s="42" customFormat="1" ht="16.5" x14ac:dyDescent="0.25">
      <c r="A1" s="42" t="s">
        <v>258</v>
      </c>
      <c r="C1" s="798" t="s">
        <v>289</v>
      </c>
      <c r="F1" s="41"/>
      <c r="H1" s="41"/>
    </row>
    <row r="2" spans="1:14" ht="16.5" x14ac:dyDescent="0.2">
      <c r="A2" s="42" t="s">
        <v>259</v>
      </c>
      <c r="C2" s="1380" t="s">
        <v>239</v>
      </c>
      <c r="D2" s="1380"/>
      <c r="E2" s="1380"/>
      <c r="F2" s="1380"/>
      <c r="G2" s="1380"/>
      <c r="H2" s="1380"/>
      <c r="I2" s="799"/>
      <c r="J2" s="799"/>
      <c r="K2" s="800"/>
      <c r="L2" s="800"/>
      <c r="M2" s="800"/>
      <c r="N2" s="800"/>
    </row>
    <row r="3" spans="1:14" ht="13.5" thickBot="1" x14ac:dyDescent="0.25">
      <c r="C3" s="800"/>
      <c r="D3" s="800"/>
      <c r="E3" s="799"/>
      <c r="F3" s="799"/>
      <c r="G3" s="799"/>
      <c r="H3" s="799"/>
      <c r="I3" s="799"/>
      <c r="J3" s="799"/>
      <c r="K3" s="800"/>
      <c r="L3" s="802"/>
      <c r="M3" s="800"/>
      <c r="N3" s="301" t="s">
        <v>243</v>
      </c>
    </row>
    <row r="4" spans="1:14" x14ac:dyDescent="0.2">
      <c r="C4" s="1381" t="s">
        <v>0</v>
      </c>
      <c r="D4" s="1382"/>
      <c r="E4" s="1390" t="s">
        <v>314</v>
      </c>
      <c r="F4" s="1396"/>
      <c r="G4" s="1390" t="s">
        <v>325</v>
      </c>
      <c r="H4" s="1396"/>
      <c r="I4" s="1390" t="s">
        <v>338</v>
      </c>
      <c r="J4" s="1396"/>
      <c r="K4" s="1387" t="s">
        <v>352</v>
      </c>
      <c r="L4" s="1387"/>
      <c r="M4" s="1390" t="s">
        <v>389</v>
      </c>
      <c r="N4" s="1391"/>
    </row>
    <row r="5" spans="1:14" ht="13.5" thickBot="1" x14ac:dyDescent="0.25">
      <c r="C5" s="1383"/>
      <c r="D5" s="1384"/>
      <c r="E5" s="803" t="s">
        <v>198</v>
      </c>
      <c r="F5" s="804" t="s">
        <v>74</v>
      </c>
      <c r="G5" s="803" t="s">
        <v>198</v>
      </c>
      <c r="H5" s="804" t="s">
        <v>74</v>
      </c>
      <c r="I5" s="803" t="s">
        <v>198</v>
      </c>
      <c r="J5" s="804" t="s">
        <v>74</v>
      </c>
      <c r="K5" s="803" t="s">
        <v>198</v>
      </c>
      <c r="L5" s="805" t="s">
        <v>74</v>
      </c>
      <c r="M5" s="804" t="s">
        <v>198</v>
      </c>
      <c r="N5" s="806" t="s">
        <v>74</v>
      </c>
    </row>
    <row r="6" spans="1:14" ht="13.5" thickTop="1" x14ac:dyDescent="0.2">
      <c r="C6" s="1385" t="s">
        <v>162</v>
      </c>
      <c r="D6" s="807" t="s">
        <v>163</v>
      </c>
      <c r="E6" s="808">
        <v>15288018</v>
      </c>
      <c r="F6" s="809">
        <v>100</v>
      </c>
      <c r="G6" s="143">
        <v>15958552</v>
      </c>
      <c r="H6" s="809">
        <f>G6/E6*100</f>
        <v>104.38601001123887</v>
      </c>
      <c r="I6" s="143">
        <v>16097496</v>
      </c>
      <c r="J6" s="809">
        <f>I6/E6*100</f>
        <v>105.29485247858814</v>
      </c>
      <c r="K6" s="143">
        <v>16714596</v>
      </c>
      <c r="L6" s="810">
        <f>K6/E6*100</f>
        <v>109.33134694111428</v>
      </c>
      <c r="M6" s="143">
        <v>17356468</v>
      </c>
      <c r="N6" s="811">
        <f>M6/E6*100</f>
        <v>113.52987679632507</v>
      </c>
    </row>
    <row r="7" spans="1:14" x14ac:dyDescent="0.2">
      <c r="C7" s="1386"/>
      <c r="D7" s="812" t="s">
        <v>164</v>
      </c>
      <c r="E7" s="813">
        <v>34104</v>
      </c>
      <c r="F7" s="814">
        <v>100</v>
      </c>
      <c r="G7" s="813">
        <v>20505</v>
      </c>
      <c r="H7" s="814">
        <f>G7/E7*100</f>
        <v>60.124912033779033</v>
      </c>
      <c r="I7" s="813">
        <v>23419</v>
      </c>
      <c r="J7" s="814">
        <f>I7/E7*100</f>
        <v>68.66936429744311</v>
      </c>
      <c r="K7" s="813">
        <v>28235</v>
      </c>
      <c r="L7" s="815">
        <f>K7/E7*100</f>
        <v>82.790874970677933</v>
      </c>
      <c r="M7" s="813">
        <v>35230</v>
      </c>
      <c r="N7" s="816">
        <f t="shared" ref="N7:N17" si="0">M7/E7*100</f>
        <v>103.30166549378373</v>
      </c>
    </row>
    <row r="8" spans="1:14" x14ac:dyDescent="0.2">
      <c r="C8" s="1386" t="s">
        <v>165</v>
      </c>
      <c r="D8" s="812" t="s">
        <v>163</v>
      </c>
      <c r="E8" s="813">
        <v>24702</v>
      </c>
      <c r="F8" s="814">
        <v>100</v>
      </c>
      <c r="G8" s="813">
        <v>16951</v>
      </c>
      <c r="H8" s="814">
        <f>G8/E8*100</f>
        <v>68.621973929236503</v>
      </c>
      <c r="I8" s="813">
        <v>17349</v>
      </c>
      <c r="J8" s="814">
        <f>I8/E8*100</f>
        <v>70.233179499635654</v>
      </c>
      <c r="K8" s="813">
        <v>36015</v>
      </c>
      <c r="L8" s="815">
        <f>K8/E8*100</f>
        <v>145.79791110031576</v>
      </c>
      <c r="M8" s="813">
        <v>26031</v>
      </c>
      <c r="N8" s="816">
        <f t="shared" si="0"/>
        <v>105.38013116346853</v>
      </c>
    </row>
    <row r="9" spans="1:14" x14ac:dyDescent="0.2">
      <c r="C9" s="1386"/>
      <c r="D9" s="812" t="s">
        <v>164</v>
      </c>
      <c r="E9" s="813">
        <v>20001</v>
      </c>
      <c r="F9" s="814">
        <v>100</v>
      </c>
      <c r="G9" s="813">
        <v>4815</v>
      </c>
      <c r="H9" s="814">
        <f>G9/E9*100</f>
        <v>24.073796310184491</v>
      </c>
      <c r="I9" s="813">
        <v>13448</v>
      </c>
      <c r="J9" s="814">
        <f>I9/E9*100</f>
        <v>67.236638168091602</v>
      </c>
      <c r="K9" s="813">
        <v>16195</v>
      </c>
      <c r="L9" s="815">
        <f>K9/E9*100</f>
        <v>80.970951452427371</v>
      </c>
      <c r="M9" s="813">
        <v>40753</v>
      </c>
      <c r="N9" s="816">
        <f t="shared" si="0"/>
        <v>203.75481225938702</v>
      </c>
    </row>
    <row r="10" spans="1:14" ht="13.5" customHeight="1" x14ac:dyDescent="0.2">
      <c r="C10" s="1388" t="s">
        <v>166</v>
      </c>
      <c r="D10" s="1389"/>
      <c r="E10" s="218">
        <v>1496275</v>
      </c>
      <c r="F10" s="817">
        <v>100</v>
      </c>
      <c r="G10" s="218">
        <v>1647463</v>
      </c>
      <c r="H10" s="817">
        <f t="shared" ref="H10:H15" si="1">G10/E10*100</f>
        <v>110.10429232594277</v>
      </c>
      <c r="I10" s="218">
        <v>2083469</v>
      </c>
      <c r="J10" s="817">
        <f t="shared" ref="J10:J15" si="2">I10/E10*100</f>
        <v>139.24372190940838</v>
      </c>
      <c r="K10" s="218">
        <v>2247344</v>
      </c>
      <c r="L10" s="818">
        <f t="shared" ref="L10:L15" si="3">K10/E10*100</f>
        <v>150.19591986767139</v>
      </c>
      <c r="M10" s="218">
        <v>2115346</v>
      </c>
      <c r="N10" s="816">
        <f t="shared" si="0"/>
        <v>141.37414579539188</v>
      </c>
    </row>
    <row r="11" spans="1:14" ht="13.4" customHeight="1" x14ac:dyDescent="0.2">
      <c r="C11" s="1399" t="s">
        <v>326</v>
      </c>
      <c r="D11" s="1400"/>
      <c r="E11" s="218">
        <v>58448</v>
      </c>
      <c r="F11" s="817">
        <v>100</v>
      </c>
      <c r="G11" s="131">
        <v>35743</v>
      </c>
      <c r="H11" s="817">
        <f t="shared" si="1"/>
        <v>61.153503969340271</v>
      </c>
      <c r="I11" s="131">
        <v>46950</v>
      </c>
      <c r="J11" s="817">
        <f t="shared" si="2"/>
        <v>80.32781275663838</v>
      </c>
      <c r="K11" s="131">
        <v>41220</v>
      </c>
      <c r="L11" s="818">
        <f t="shared" si="3"/>
        <v>70.524226663016691</v>
      </c>
      <c r="M11" s="131">
        <v>42834</v>
      </c>
      <c r="N11" s="816">
        <f t="shared" si="0"/>
        <v>73.285655625513286</v>
      </c>
    </row>
    <row r="12" spans="1:14" x14ac:dyDescent="0.2">
      <c r="C12" s="1386" t="s">
        <v>93</v>
      </c>
      <c r="D12" s="812" t="s">
        <v>251</v>
      </c>
      <c r="E12" s="218">
        <v>19191947</v>
      </c>
      <c r="F12" s="817">
        <v>100</v>
      </c>
      <c r="G12" s="131">
        <v>19490870</v>
      </c>
      <c r="H12" s="817">
        <f t="shared" si="1"/>
        <v>101.5575439010956</v>
      </c>
      <c r="I12" s="131">
        <v>19436095</v>
      </c>
      <c r="J12" s="817">
        <f t="shared" si="2"/>
        <v>101.27213773568675</v>
      </c>
      <c r="K12" s="131">
        <v>20589650</v>
      </c>
      <c r="L12" s="818">
        <f t="shared" si="3"/>
        <v>107.28275771082527</v>
      </c>
      <c r="M12" s="131">
        <v>21471070</v>
      </c>
      <c r="N12" s="816">
        <f t="shared" si="0"/>
        <v>111.87541316157241</v>
      </c>
    </row>
    <row r="13" spans="1:14" x14ac:dyDescent="0.2">
      <c r="C13" s="1386"/>
      <c r="D13" s="812" t="s">
        <v>252</v>
      </c>
      <c r="E13" s="218">
        <v>3340249</v>
      </c>
      <c r="F13" s="817">
        <v>100</v>
      </c>
      <c r="G13" s="131">
        <v>3374614</v>
      </c>
      <c r="H13" s="817">
        <f t="shared" si="1"/>
        <v>101.02881551644802</v>
      </c>
      <c r="I13" s="131">
        <v>3229791</v>
      </c>
      <c r="J13" s="817">
        <f t="shared" si="2"/>
        <v>96.693120782312931</v>
      </c>
      <c r="K13" s="131">
        <v>3486359</v>
      </c>
      <c r="L13" s="818">
        <f t="shared" si="3"/>
        <v>104.37422479581613</v>
      </c>
      <c r="M13" s="131">
        <v>3470412</v>
      </c>
      <c r="N13" s="816">
        <f t="shared" si="0"/>
        <v>103.89680529804815</v>
      </c>
    </row>
    <row r="14" spans="1:14" x14ac:dyDescent="0.2">
      <c r="C14" s="1386"/>
      <c r="D14" s="812" t="s">
        <v>50</v>
      </c>
      <c r="E14" s="218">
        <v>22532196</v>
      </c>
      <c r="F14" s="817">
        <v>100</v>
      </c>
      <c r="G14" s="131">
        <v>22865484</v>
      </c>
      <c r="H14" s="817">
        <f t="shared" si="1"/>
        <v>101.47916341576293</v>
      </c>
      <c r="I14" s="131">
        <v>22665886</v>
      </c>
      <c r="J14" s="817">
        <f t="shared" si="2"/>
        <v>100.59332876387192</v>
      </c>
      <c r="K14" s="131">
        <v>24076009</v>
      </c>
      <c r="L14" s="818">
        <f t="shared" si="3"/>
        <v>106.85158694696246</v>
      </c>
      <c r="M14" s="131">
        <v>24941482</v>
      </c>
      <c r="N14" s="816">
        <f t="shared" si="0"/>
        <v>110.6926373266059</v>
      </c>
    </row>
    <row r="15" spans="1:14" x14ac:dyDescent="0.2">
      <c r="C15" s="1388" t="s">
        <v>167</v>
      </c>
      <c r="D15" s="1389"/>
      <c r="E15" s="218">
        <v>4196751</v>
      </c>
      <c r="F15" s="817">
        <v>100</v>
      </c>
      <c r="G15" s="131">
        <v>4254970</v>
      </c>
      <c r="H15" s="817">
        <f t="shared" si="1"/>
        <v>101.38723979573723</v>
      </c>
      <c r="I15" s="131">
        <v>4236724</v>
      </c>
      <c r="J15" s="817">
        <f t="shared" si="2"/>
        <v>100.9524749026092</v>
      </c>
      <c r="K15" s="131">
        <v>4489095</v>
      </c>
      <c r="L15" s="818">
        <f t="shared" si="3"/>
        <v>106.96596009627449</v>
      </c>
      <c r="M15" s="131">
        <v>4682288</v>
      </c>
      <c r="N15" s="816">
        <f t="shared" si="0"/>
        <v>111.56935448398058</v>
      </c>
    </row>
    <row r="16" spans="1:14" x14ac:dyDescent="0.2">
      <c r="C16" s="1392" t="s">
        <v>168</v>
      </c>
      <c r="D16" s="1393"/>
      <c r="E16" s="819" t="s">
        <v>220</v>
      </c>
      <c r="F16" s="820" t="s">
        <v>223</v>
      </c>
      <c r="G16" s="821" t="s">
        <v>220</v>
      </c>
      <c r="H16" s="820" t="s">
        <v>223</v>
      </c>
      <c r="I16" s="821" t="s">
        <v>220</v>
      </c>
      <c r="J16" s="820" t="s">
        <v>223</v>
      </c>
      <c r="K16" s="821" t="s">
        <v>220</v>
      </c>
      <c r="L16" s="819" t="s">
        <v>223</v>
      </c>
      <c r="M16" s="821" t="s">
        <v>220</v>
      </c>
      <c r="N16" s="822" t="s">
        <v>223</v>
      </c>
    </row>
    <row r="17" spans="3:15" x14ac:dyDescent="0.2">
      <c r="C17" s="1388" t="s">
        <v>169</v>
      </c>
      <c r="D17" s="1389"/>
      <c r="E17" s="218">
        <v>1847</v>
      </c>
      <c r="F17" s="817">
        <v>100</v>
      </c>
      <c r="G17" s="131">
        <v>0</v>
      </c>
      <c r="H17" s="817">
        <f>G17/E17*100</f>
        <v>0</v>
      </c>
      <c r="I17" s="131">
        <v>281</v>
      </c>
      <c r="J17" s="817">
        <f>I17/E17*100</f>
        <v>15.213860314022739</v>
      </c>
      <c r="K17" s="131">
        <v>1287</v>
      </c>
      <c r="L17" s="818">
        <f>K17/E17*100</f>
        <v>69.680563075257169</v>
      </c>
      <c r="M17" s="131">
        <v>1325</v>
      </c>
      <c r="N17" s="816">
        <f t="shared" si="0"/>
        <v>71.73795343800758</v>
      </c>
    </row>
    <row r="18" spans="3:15" ht="13.5" customHeight="1" x14ac:dyDescent="0.2">
      <c r="C18" s="1388" t="s">
        <v>171</v>
      </c>
      <c r="D18" s="1389"/>
      <c r="E18" s="815" t="s">
        <v>220</v>
      </c>
      <c r="F18" s="814" t="s">
        <v>223</v>
      </c>
      <c r="G18" s="815" t="s">
        <v>220</v>
      </c>
      <c r="H18" s="814" t="s">
        <v>223</v>
      </c>
      <c r="I18" s="815" t="s">
        <v>220</v>
      </c>
      <c r="J18" s="814" t="s">
        <v>223</v>
      </c>
      <c r="K18" s="823" t="s">
        <v>220</v>
      </c>
      <c r="L18" s="815" t="s">
        <v>223</v>
      </c>
      <c r="M18" s="823" t="s">
        <v>220</v>
      </c>
      <c r="N18" s="824" t="s">
        <v>220</v>
      </c>
    </row>
    <row r="19" spans="3:15" ht="13.5" customHeight="1" thickBot="1" x14ac:dyDescent="0.25">
      <c r="C19" s="1397" t="s">
        <v>170</v>
      </c>
      <c r="D19" s="1398"/>
      <c r="E19" s="825" t="s">
        <v>220</v>
      </c>
      <c r="F19" s="826" t="s">
        <v>223</v>
      </c>
      <c r="G19" s="825" t="s">
        <v>220</v>
      </c>
      <c r="H19" s="826" t="s">
        <v>223</v>
      </c>
      <c r="I19" s="825" t="s">
        <v>220</v>
      </c>
      <c r="J19" s="826" t="s">
        <v>223</v>
      </c>
      <c r="K19" s="827" t="s">
        <v>220</v>
      </c>
      <c r="L19" s="825" t="s">
        <v>223</v>
      </c>
      <c r="M19" s="827" t="s">
        <v>220</v>
      </c>
      <c r="N19" s="828" t="s">
        <v>220</v>
      </c>
    </row>
    <row r="20" spans="3:15" ht="14.25" customHeight="1" thickTop="1" thickBot="1" x14ac:dyDescent="0.25">
      <c r="C20" s="1394" t="s">
        <v>46</v>
      </c>
      <c r="D20" s="1395"/>
      <c r="E20" s="199">
        <f>SUM(E6:E19)-E14</f>
        <v>43652342</v>
      </c>
      <c r="F20" s="829">
        <v>100</v>
      </c>
      <c r="G20" s="199">
        <f>SUM(G6:G19)-G14</f>
        <v>44804483</v>
      </c>
      <c r="H20" s="829">
        <f>G20/E20*100</f>
        <v>102.63935666956885</v>
      </c>
      <c r="I20" s="199">
        <f>SUM(I6:I19)-I14</f>
        <v>45185022</v>
      </c>
      <c r="J20" s="829">
        <f>I20/E20*100</f>
        <v>103.51110600205598</v>
      </c>
      <c r="K20" s="194">
        <f>SUM(K6:K19)-K14</f>
        <v>47649996</v>
      </c>
      <c r="L20" s="829">
        <f>K20/E20*100</f>
        <v>109.15793704722647</v>
      </c>
      <c r="M20" s="194">
        <f>SUM(M6:M19)-M14</f>
        <v>49241757</v>
      </c>
      <c r="N20" s="830">
        <f>M20/E20*100</f>
        <v>112.80438744844434</v>
      </c>
    </row>
    <row r="21" spans="3:15" x14ac:dyDescent="0.2">
      <c r="C21" s="831"/>
      <c r="D21" s="831"/>
      <c r="E21" s="832"/>
      <c r="F21" s="832"/>
      <c r="G21" s="832"/>
      <c r="H21" s="833"/>
      <c r="I21" s="834"/>
      <c r="J21" s="833"/>
      <c r="K21" s="835"/>
      <c r="L21" s="836"/>
      <c r="M21" s="837"/>
      <c r="N21" s="838"/>
    </row>
    <row r="22" spans="3:15" x14ac:dyDescent="0.2">
      <c r="C22" s="839" t="s">
        <v>329</v>
      </c>
      <c r="D22" s="840"/>
      <c r="E22" s="841"/>
      <c r="F22" s="841"/>
      <c r="G22" s="841"/>
      <c r="H22" s="841"/>
      <c r="I22" s="841"/>
      <c r="J22" s="841"/>
      <c r="K22" s="841"/>
      <c r="L22" s="841"/>
      <c r="M22" s="841"/>
      <c r="N22" s="841"/>
      <c r="O22" s="841"/>
    </row>
    <row r="23" spans="3:15" x14ac:dyDescent="0.2">
      <c r="C23" s="842" t="s">
        <v>330</v>
      </c>
      <c r="D23" s="843"/>
      <c r="E23" s="844"/>
      <c r="F23" s="844"/>
      <c r="G23" s="844"/>
      <c r="H23" s="844"/>
      <c r="I23" s="844"/>
      <c r="J23" s="844"/>
      <c r="K23" s="844"/>
      <c r="L23" s="845"/>
      <c r="M23" s="846"/>
      <c r="N23" s="846"/>
    </row>
    <row r="24" spans="3:15" x14ac:dyDescent="0.2">
      <c r="C24" s="842" t="s">
        <v>318</v>
      </c>
      <c r="D24" s="847"/>
    </row>
    <row r="25" spans="3:15" x14ac:dyDescent="0.2">
      <c r="C25" s="842" t="s">
        <v>296</v>
      </c>
      <c r="D25" s="847"/>
      <c r="I25" s="849"/>
    </row>
    <row r="26" spans="3:15" x14ac:dyDescent="0.2">
      <c r="C26" s="842" t="s">
        <v>327</v>
      </c>
      <c r="D26" s="850"/>
      <c r="E26" s="850"/>
      <c r="F26" s="850"/>
      <c r="G26" s="850"/>
      <c r="H26" s="850"/>
      <c r="I26" s="850"/>
      <c r="J26" s="850"/>
      <c r="K26" s="850"/>
      <c r="L26" s="850"/>
    </row>
  </sheetData>
  <mergeCells count="18">
    <mergeCell ref="C20:D20"/>
    <mergeCell ref="I4:J4"/>
    <mergeCell ref="G4:H4"/>
    <mergeCell ref="C18:D18"/>
    <mergeCell ref="E4:F4"/>
    <mergeCell ref="C10:D10"/>
    <mergeCell ref="C19:D19"/>
    <mergeCell ref="C8:C9"/>
    <mergeCell ref="C11:D11"/>
    <mergeCell ref="C2:H2"/>
    <mergeCell ref="C4:D5"/>
    <mergeCell ref="C6:C7"/>
    <mergeCell ref="K4:L4"/>
    <mergeCell ref="C17:D17"/>
    <mergeCell ref="M4:N4"/>
    <mergeCell ref="C16:D16"/>
    <mergeCell ref="C12:C14"/>
    <mergeCell ref="C15:D15"/>
  </mergeCells>
  <phoneticPr fontId="2"/>
  <printOptions horizontalCentered="1" verticalCentered="1"/>
  <pageMargins left="0.75" right="0.75" top="1" bottom="1" header="0.51200000000000001" footer="0.51200000000000001"/>
  <pageSetup paperSize="9" orientation="portrait" blackAndWhite="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indexed="13"/>
  </sheetPr>
  <dimension ref="A1:P22"/>
  <sheetViews>
    <sheetView showGridLines="0" topLeftCell="B1" zoomScaleNormal="100" workbookViewId="0">
      <selection activeCell="H15" sqref="H15"/>
    </sheetView>
  </sheetViews>
  <sheetFormatPr defaultColWidth="9" defaultRowHeight="13" x14ac:dyDescent="0.2"/>
  <cols>
    <col min="1" max="1" width="9" style="39" customWidth="1"/>
    <col min="2" max="2" width="0.54296875" style="39" customWidth="1"/>
    <col min="3" max="3" width="5.08984375" style="969" customWidth="1"/>
    <col min="4" max="4" width="4.36328125" style="969" customWidth="1"/>
    <col min="5" max="5" width="14.08984375" style="969" customWidth="1"/>
    <col min="6" max="9" width="10.08984375" style="1028" customWidth="1"/>
    <col min="10" max="10" width="10.90625" style="1029" bestFit="1" customWidth="1"/>
    <col min="11" max="12" width="11.08984375" style="1029" customWidth="1"/>
    <col min="13" max="13" width="10.08984375" style="1029" customWidth="1"/>
    <col min="14" max="15" width="10.453125" style="968" customWidth="1"/>
    <col min="16" max="16" width="9" style="968" customWidth="1"/>
    <col min="17" max="16384" width="9" style="969"/>
  </cols>
  <sheetData>
    <row r="1" spans="1:16" s="39" customFormat="1" ht="16.5" x14ac:dyDescent="0.25">
      <c r="A1" s="39" t="s">
        <v>258</v>
      </c>
      <c r="C1" s="5" t="s">
        <v>350</v>
      </c>
      <c r="F1" s="40"/>
      <c r="H1" s="40"/>
      <c r="J1" s="42"/>
      <c r="K1" s="42"/>
      <c r="L1" s="42"/>
      <c r="M1" s="42"/>
      <c r="N1" s="42"/>
      <c r="O1" s="42"/>
      <c r="P1" s="42"/>
    </row>
    <row r="2" spans="1:16" ht="16.5" x14ac:dyDescent="0.2">
      <c r="A2" s="39" t="s">
        <v>259</v>
      </c>
      <c r="C2" s="1" t="s">
        <v>240</v>
      </c>
      <c r="D2" s="964"/>
      <c r="E2" s="964"/>
      <c r="F2" s="965"/>
      <c r="G2" s="965"/>
      <c r="H2" s="965"/>
      <c r="I2" s="965"/>
      <c r="J2" s="966"/>
      <c r="K2" s="966"/>
      <c r="L2" s="966"/>
      <c r="M2" s="966"/>
      <c r="N2" s="967"/>
      <c r="O2" s="967"/>
    </row>
    <row r="3" spans="1:16" ht="13.5" thickBot="1" x14ac:dyDescent="0.25">
      <c r="C3" s="964"/>
      <c r="D3" s="964"/>
      <c r="E3" s="964"/>
      <c r="F3" s="965"/>
      <c r="G3" s="965"/>
      <c r="H3" s="965"/>
      <c r="I3" s="965"/>
      <c r="J3" s="966"/>
      <c r="K3" s="966"/>
      <c r="L3" s="966"/>
      <c r="M3" s="966"/>
      <c r="N3" s="970"/>
      <c r="O3" s="971" t="s">
        <v>180</v>
      </c>
    </row>
    <row r="4" spans="1:16" x14ac:dyDescent="0.2">
      <c r="C4" s="1422" t="s">
        <v>242</v>
      </c>
      <c r="D4" s="1423"/>
      <c r="E4" s="1424"/>
      <c r="F4" s="1428" t="s">
        <v>199</v>
      </c>
      <c r="G4" s="1428"/>
      <c r="H4" s="1428"/>
      <c r="I4" s="1428"/>
      <c r="J4" s="1429"/>
      <c r="K4" s="1416" t="s">
        <v>200</v>
      </c>
      <c r="L4" s="1417"/>
      <c r="M4" s="1417"/>
      <c r="N4" s="1417"/>
      <c r="O4" s="1418"/>
    </row>
    <row r="5" spans="1:16" ht="13.5" thickBot="1" x14ac:dyDescent="0.25">
      <c r="C5" s="1425"/>
      <c r="D5" s="1426"/>
      <c r="E5" s="1427"/>
      <c r="F5" s="972" t="s">
        <v>332</v>
      </c>
      <c r="G5" s="973" t="s">
        <v>333</v>
      </c>
      <c r="H5" s="972" t="s">
        <v>328</v>
      </c>
      <c r="I5" s="974" t="s">
        <v>335</v>
      </c>
      <c r="J5" s="975" t="s">
        <v>364</v>
      </c>
      <c r="K5" s="976" t="s">
        <v>395</v>
      </c>
      <c r="L5" s="977" t="s">
        <v>396</v>
      </c>
      <c r="M5" s="977" t="s">
        <v>359</v>
      </c>
      <c r="N5" s="976" t="s">
        <v>393</v>
      </c>
      <c r="O5" s="978" t="s">
        <v>364</v>
      </c>
    </row>
    <row r="6" spans="1:16" ht="14.25" customHeight="1" thickTop="1" x14ac:dyDescent="0.2">
      <c r="C6" s="1410" t="s">
        <v>181</v>
      </c>
      <c r="D6" s="1414" t="s">
        <v>205</v>
      </c>
      <c r="E6" s="979" t="s">
        <v>172</v>
      </c>
      <c r="F6" s="980">
        <v>9176.7900000000009</v>
      </c>
      <c r="G6" s="981">
        <v>9176.7900000000009</v>
      </c>
      <c r="H6" s="981">
        <v>9176.7900000000009</v>
      </c>
      <c r="I6" s="981">
        <v>9176.7900000000009</v>
      </c>
      <c r="J6" s="982">
        <v>9176.7900000000009</v>
      </c>
      <c r="K6" s="983">
        <v>37041.379999999997</v>
      </c>
      <c r="L6" s="983">
        <v>37041.379999999997</v>
      </c>
      <c r="M6" s="983">
        <v>37041.379999999997</v>
      </c>
      <c r="N6" s="983">
        <v>37041.379999999997</v>
      </c>
      <c r="O6" s="984">
        <v>37041.379999999997</v>
      </c>
    </row>
    <row r="7" spans="1:16" x14ac:dyDescent="0.2">
      <c r="C7" s="1411"/>
      <c r="D7" s="1415"/>
      <c r="E7" s="985" t="s">
        <v>173</v>
      </c>
      <c r="F7" s="986">
        <v>4358.42</v>
      </c>
      <c r="G7" s="987">
        <v>7879.75</v>
      </c>
      <c r="H7" s="987">
        <v>8675.5</v>
      </c>
      <c r="I7" s="987">
        <v>8675.5</v>
      </c>
      <c r="J7" s="988">
        <v>9694.11</v>
      </c>
      <c r="K7" s="989">
        <v>10707.1</v>
      </c>
      <c r="L7" s="989">
        <v>8841.09</v>
      </c>
      <c r="M7" s="989">
        <v>8841.09</v>
      </c>
      <c r="N7" s="989">
        <v>8841.09</v>
      </c>
      <c r="O7" s="990">
        <v>8841.09</v>
      </c>
    </row>
    <row r="8" spans="1:16" ht="13.5" customHeight="1" x14ac:dyDescent="0.2">
      <c r="C8" s="1411"/>
      <c r="D8" s="1419" t="s">
        <v>182</v>
      </c>
      <c r="E8" s="985" t="s">
        <v>174</v>
      </c>
      <c r="F8" s="986">
        <v>5438.72</v>
      </c>
      <c r="G8" s="987">
        <v>5438.72</v>
      </c>
      <c r="H8" s="987">
        <v>5438.72</v>
      </c>
      <c r="I8" s="987">
        <v>3054.61</v>
      </c>
      <c r="J8" s="988">
        <v>3054.61</v>
      </c>
      <c r="K8" s="991">
        <v>4278.6400000000003</v>
      </c>
      <c r="L8" s="991">
        <v>4278.6400000000003</v>
      </c>
      <c r="M8" s="991">
        <v>4278.6400000000003</v>
      </c>
      <c r="N8" s="991">
        <v>4275.34</v>
      </c>
      <c r="O8" s="992">
        <v>3637.09</v>
      </c>
    </row>
    <row r="9" spans="1:16" x14ac:dyDescent="0.2">
      <c r="C9" s="1411"/>
      <c r="D9" s="1420"/>
      <c r="E9" s="985" t="s">
        <v>175</v>
      </c>
      <c r="F9" s="986">
        <v>159156.38</v>
      </c>
      <c r="G9" s="987">
        <v>158578.79999999999</v>
      </c>
      <c r="H9" s="987">
        <v>158578.79999999999</v>
      </c>
      <c r="I9" s="987">
        <v>158578.79999999999</v>
      </c>
      <c r="J9" s="988">
        <v>158593.57999999999</v>
      </c>
      <c r="K9" s="993">
        <v>150726.56</v>
      </c>
      <c r="L9" s="993">
        <v>150057.79999999999</v>
      </c>
      <c r="M9" s="993">
        <v>150057.79999999999</v>
      </c>
      <c r="N9" s="993">
        <v>151761.01999999999</v>
      </c>
      <c r="O9" s="994">
        <v>148064.03</v>
      </c>
    </row>
    <row r="10" spans="1:16" x14ac:dyDescent="0.2">
      <c r="C10" s="1411"/>
      <c r="D10" s="1420"/>
      <c r="E10" s="985" t="s">
        <v>176</v>
      </c>
      <c r="F10" s="986">
        <v>96987.51</v>
      </c>
      <c r="G10" s="987">
        <v>96987.51</v>
      </c>
      <c r="H10" s="987">
        <v>87983.59</v>
      </c>
      <c r="I10" s="987">
        <v>87983.59</v>
      </c>
      <c r="J10" s="988">
        <v>87983.59</v>
      </c>
      <c r="K10" s="989">
        <v>93968.88</v>
      </c>
      <c r="L10" s="989">
        <v>93968.88</v>
      </c>
      <c r="M10" s="989">
        <v>88329.94</v>
      </c>
      <c r="N10" s="989">
        <v>88329.94</v>
      </c>
      <c r="O10" s="990">
        <v>89124.47</v>
      </c>
    </row>
    <row r="11" spans="1:16" x14ac:dyDescent="0.2">
      <c r="C11" s="1411"/>
      <c r="D11" s="1420"/>
      <c r="E11" s="985" t="s">
        <v>177</v>
      </c>
      <c r="F11" s="986">
        <v>165265.76</v>
      </c>
      <c r="G11" s="987">
        <v>165502.45000000001</v>
      </c>
      <c r="H11" s="987">
        <v>165504.79</v>
      </c>
      <c r="I11" s="987">
        <v>168620.25</v>
      </c>
      <c r="J11" s="988">
        <v>171132.65</v>
      </c>
      <c r="K11" s="991">
        <v>5430.57</v>
      </c>
      <c r="L11" s="991">
        <v>5610.31</v>
      </c>
      <c r="M11" s="991">
        <v>5610.33</v>
      </c>
      <c r="N11" s="991">
        <v>5618.92</v>
      </c>
      <c r="O11" s="992">
        <v>5633.28</v>
      </c>
    </row>
    <row r="12" spans="1:16" x14ac:dyDescent="0.2">
      <c r="C12" s="1411"/>
      <c r="D12" s="1421"/>
      <c r="E12" s="985" t="s">
        <v>178</v>
      </c>
      <c r="F12" s="986">
        <v>126184.41</v>
      </c>
      <c r="G12" s="987">
        <v>131289.60000000001</v>
      </c>
      <c r="H12" s="987">
        <v>131056.21</v>
      </c>
      <c r="I12" s="987">
        <v>129962.34</v>
      </c>
      <c r="J12" s="988">
        <v>124033.72</v>
      </c>
      <c r="K12" s="986">
        <v>219283.18</v>
      </c>
      <c r="L12" s="987">
        <v>224903.45</v>
      </c>
      <c r="M12" s="987">
        <v>224377.78</v>
      </c>
      <c r="N12" s="987">
        <v>212116.28</v>
      </c>
      <c r="O12" s="988">
        <v>211407.37</v>
      </c>
    </row>
    <row r="13" spans="1:16" ht="13.5" thickBot="1" x14ac:dyDescent="0.25">
      <c r="C13" s="1411"/>
      <c r="D13" s="1406" t="s">
        <v>173</v>
      </c>
      <c r="E13" s="1407"/>
      <c r="F13" s="995">
        <v>4792.28</v>
      </c>
      <c r="G13" s="996">
        <v>6669.42</v>
      </c>
      <c r="H13" s="997">
        <v>6440.55</v>
      </c>
      <c r="I13" s="997">
        <v>5132.53</v>
      </c>
      <c r="J13" s="998">
        <v>5142.2700000000004</v>
      </c>
      <c r="K13" s="999">
        <v>0</v>
      </c>
      <c r="L13" s="993">
        <v>0</v>
      </c>
      <c r="M13" s="993">
        <v>0</v>
      </c>
      <c r="N13" s="993">
        <v>0</v>
      </c>
      <c r="O13" s="994">
        <v>0</v>
      </c>
    </row>
    <row r="14" spans="1:16" ht="14" thickTop="1" thickBot="1" x14ac:dyDescent="0.25">
      <c r="C14" s="1411"/>
      <c r="D14" s="1404" t="s">
        <v>19</v>
      </c>
      <c r="E14" s="1405"/>
      <c r="F14" s="1000">
        <f t="shared" ref="F14:O14" si="0">SUM(F6:F13)</f>
        <v>571360.27</v>
      </c>
      <c r="G14" s="1001">
        <f t="shared" si="0"/>
        <v>581523.04</v>
      </c>
      <c r="H14" s="1002">
        <f t="shared" si="0"/>
        <v>572854.95000000007</v>
      </c>
      <c r="I14" s="1002">
        <f t="shared" si="0"/>
        <v>571184.41</v>
      </c>
      <c r="J14" s="1003">
        <f t="shared" si="0"/>
        <v>568811.31999999995</v>
      </c>
      <c r="K14" s="1004">
        <f t="shared" si="0"/>
        <v>521436.31</v>
      </c>
      <c r="L14" s="1005">
        <f t="shared" si="0"/>
        <v>524701.55000000005</v>
      </c>
      <c r="M14" s="1004">
        <f t="shared" si="0"/>
        <v>518536.95999999996</v>
      </c>
      <c r="N14" s="1004">
        <f t="shared" si="0"/>
        <v>507983.97</v>
      </c>
      <c r="O14" s="1006">
        <f t="shared" si="0"/>
        <v>503748.71</v>
      </c>
    </row>
    <row r="15" spans="1:16" ht="13.5" customHeight="1" x14ac:dyDescent="0.2">
      <c r="C15" s="1412" t="s">
        <v>183</v>
      </c>
      <c r="D15" s="1408" t="s">
        <v>179</v>
      </c>
      <c r="E15" s="1409"/>
      <c r="F15" s="1007">
        <v>49004.19</v>
      </c>
      <c r="G15" s="1008">
        <v>44060.43</v>
      </c>
      <c r="H15" s="1008">
        <v>53062.37</v>
      </c>
      <c r="I15" s="1008">
        <v>52667.59</v>
      </c>
      <c r="J15" s="1009">
        <v>55734.93</v>
      </c>
      <c r="K15" s="1010">
        <v>18694.29</v>
      </c>
      <c r="L15" s="1010">
        <v>13639.38</v>
      </c>
      <c r="M15" s="1010">
        <v>16979.73</v>
      </c>
      <c r="N15" s="1010">
        <v>15774.35</v>
      </c>
      <c r="O15" s="1011">
        <v>19439.22</v>
      </c>
    </row>
    <row r="16" spans="1:16" ht="13.5" thickBot="1" x14ac:dyDescent="0.25">
      <c r="C16" s="1413"/>
      <c r="D16" s="1406" t="s">
        <v>173</v>
      </c>
      <c r="E16" s="1407"/>
      <c r="F16" s="995">
        <v>130203.39</v>
      </c>
      <c r="G16" s="997">
        <v>130203.39</v>
      </c>
      <c r="H16" s="997">
        <v>130150.02</v>
      </c>
      <c r="I16" s="997">
        <v>130150.83</v>
      </c>
      <c r="J16" s="998">
        <v>130150.82</v>
      </c>
      <c r="K16" s="1012">
        <v>0</v>
      </c>
      <c r="L16" s="1012">
        <v>0</v>
      </c>
      <c r="M16" s="1012">
        <v>0</v>
      </c>
      <c r="N16" s="1012">
        <v>0</v>
      </c>
      <c r="O16" s="1013">
        <v>0</v>
      </c>
    </row>
    <row r="17" spans="3:15" ht="14" thickTop="1" thickBot="1" x14ac:dyDescent="0.25">
      <c r="C17" s="1413"/>
      <c r="D17" s="1404" t="s">
        <v>19</v>
      </c>
      <c r="E17" s="1405"/>
      <c r="F17" s="1000">
        <f t="shared" ref="F17:O17" si="1">SUM(F15:F16)</f>
        <v>179207.58000000002</v>
      </c>
      <c r="G17" s="1002">
        <f t="shared" si="1"/>
        <v>174263.82</v>
      </c>
      <c r="H17" s="1002">
        <f t="shared" si="1"/>
        <v>183212.39</v>
      </c>
      <c r="I17" s="1002">
        <f t="shared" si="1"/>
        <v>182818.41999999998</v>
      </c>
      <c r="J17" s="1003">
        <f t="shared" si="1"/>
        <v>185885.75</v>
      </c>
      <c r="K17" s="1014">
        <f t="shared" si="1"/>
        <v>18694.29</v>
      </c>
      <c r="L17" s="1015">
        <f t="shared" si="1"/>
        <v>13639.38</v>
      </c>
      <c r="M17" s="1014">
        <f t="shared" si="1"/>
        <v>16979.73</v>
      </c>
      <c r="N17" s="1014">
        <f t="shared" si="1"/>
        <v>15774.35</v>
      </c>
      <c r="O17" s="1016">
        <f t="shared" si="1"/>
        <v>19439.22</v>
      </c>
    </row>
    <row r="18" spans="3:15" ht="13.5" thickBot="1" x14ac:dyDescent="0.25">
      <c r="C18" s="1401" t="s">
        <v>46</v>
      </c>
      <c r="D18" s="1402"/>
      <c r="E18" s="1403"/>
      <c r="F18" s="1017">
        <f t="shared" ref="F18:O18" si="2">F14+F17</f>
        <v>750567.85000000009</v>
      </c>
      <c r="G18" s="1018">
        <f t="shared" si="2"/>
        <v>755786.8600000001</v>
      </c>
      <c r="H18" s="1018">
        <f t="shared" si="2"/>
        <v>756067.34000000008</v>
      </c>
      <c r="I18" s="1018">
        <f t="shared" si="2"/>
        <v>754002.83000000007</v>
      </c>
      <c r="J18" s="1019">
        <f t="shared" si="2"/>
        <v>754697.07</v>
      </c>
      <c r="K18" s="1020">
        <f t="shared" si="2"/>
        <v>540130.6</v>
      </c>
      <c r="L18" s="1021">
        <f t="shared" si="2"/>
        <v>538340.93000000005</v>
      </c>
      <c r="M18" s="1020">
        <f t="shared" si="2"/>
        <v>535516.68999999994</v>
      </c>
      <c r="N18" s="1020">
        <f t="shared" si="2"/>
        <v>523758.31999999995</v>
      </c>
      <c r="O18" s="1022">
        <f t="shared" si="2"/>
        <v>523187.93000000005</v>
      </c>
    </row>
    <row r="19" spans="3:15" x14ac:dyDescent="0.2">
      <c r="C19" s="1023"/>
      <c r="D19" s="1023"/>
      <c r="E19" s="1023"/>
      <c r="F19" s="1024"/>
      <c r="G19" s="1024"/>
      <c r="H19" s="1024"/>
      <c r="I19" s="1025"/>
      <c r="J19" s="1026"/>
      <c r="K19" s="1026"/>
      <c r="L19" s="1026"/>
      <c r="M19" s="966"/>
      <c r="N19" s="967"/>
      <c r="O19" s="967"/>
    </row>
    <row r="20" spans="3:15" x14ac:dyDescent="0.2">
      <c r="C20" s="1034" t="s">
        <v>401</v>
      </c>
      <c r="D20" s="964"/>
      <c r="E20" s="964"/>
      <c r="F20" s="965"/>
      <c r="G20" s="965"/>
      <c r="H20" s="965"/>
      <c r="I20" s="965"/>
      <c r="J20" s="966"/>
      <c r="K20" s="966"/>
      <c r="L20" s="966"/>
      <c r="M20" s="966"/>
      <c r="N20" s="1027"/>
      <c r="O20" s="1027"/>
    </row>
    <row r="21" spans="3:15" x14ac:dyDescent="0.2">
      <c r="C21" s="1034" t="s">
        <v>400</v>
      </c>
      <c r="D21" s="964"/>
      <c r="E21" s="964"/>
      <c r="F21" s="965"/>
      <c r="G21" s="965"/>
      <c r="H21" s="965"/>
      <c r="I21" s="965"/>
      <c r="J21" s="966"/>
      <c r="K21" s="966"/>
      <c r="L21" s="966"/>
      <c r="M21" s="966"/>
      <c r="N21" s="967"/>
      <c r="O21" s="967"/>
    </row>
    <row r="22" spans="3:15" x14ac:dyDescent="0.2">
      <c r="L22" s="1030"/>
    </row>
  </sheetData>
  <mergeCells count="13">
    <mergeCell ref="K4:O4"/>
    <mergeCell ref="D14:E14"/>
    <mergeCell ref="D8:D12"/>
    <mergeCell ref="C4:E5"/>
    <mergeCell ref="F4:J4"/>
    <mergeCell ref="C18:E18"/>
    <mergeCell ref="D17:E17"/>
    <mergeCell ref="D13:E13"/>
    <mergeCell ref="D15:E15"/>
    <mergeCell ref="D16:E16"/>
    <mergeCell ref="C6:C14"/>
    <mergeCell ref="C15:C17"/>
    <mergeCell ref="D6:D7"/>
  </mergeCells>
  <phoneticPr fontId="2"/>
  <printOptions horizontalCentered="1" verticalCentered="1"/>
  <pageMargins left="0.75" right="0.75" top="1" bottom="1" header="0.51200000000000001" footer="0.51200000000000001"/>
  <pageSetup paperSize="9" scale="90" orientation="portrait" blackAndWhite="1" r:id="rId1"/>
  <headerFooter alignWithMargins="0"/>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3</vt:i4>
      </vt:variant>
    </vt:vector>
  </HeadingPairs>
  <TitlesOfParts>
    <vt:vector size="19" baseType="lpstr">
      <vt:lpstr>2-（１）財政状況の推移 (2)</vt:lpstr>
      <vt:lpstr>2-（２）目的別決算状況 (2)</vt:lpstr>
      <vt:lpstr> 2-（３）性質別決算状況 (2)</vt:lpstr>
      <vt:lpstr>2-（４）国民健康保険決算状況</vt:lpstr>
      <vt:lpstr>2-（５）介護保険決算状況</vt:lpstr>
      <vt:lpstr>2-（６）後期高齢者医療決算状況</vt:lpstr>
      <vt:lpstr>2-（7）都区財政調整</vt:lpstr>
      <vt:lpstr>2-（８）都区財政調整区別算定結果 </vt:lpstr>
      <vt:lpstr>2-（９）特別区税の推移</vt:lpstr>
      <vt:lpstr>2-（１０）区民税負担額・区経費の推移</vt:lpstr>
      <vt:lpstr>2-（１１）軽自動車課税台数の推移</vt:lpstr>
      <vt:lpstr>2-（１２）特別区たばこ税の推移</vt:lpstr>
      <vt:lpstr>2-（１３）国税・都税・特別区税</vt:lpstr>
      <vt:lpstr>2-（１４）墨田区の国税の推移</vt:lpstr>
      <vt:lpstr>2-（１５）墨田区の都税の推移</vt:lpstr>
      <vt:lpstr>2-（１６）区有財産の推移</vt:lpstr>
      <vt:lpstr>' 2-（３）性質別決算状況 (2)'!Print_Area</vt:lpstr>
      <vt:lpstr>'2-（１）財政状況の推移 (2)'!Print_Area</vt:lpstr>
      <vt:lpstr>'2-（２）目的別決算状況 (2)'!Print_Area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2024-10-27T04:50:56Z</dcterms:created>
  <dcterms:modified xsi:type="dcterms:W3CDTF">2024-10-27T04:56:45Z</dcterms:modified>
  <cp:category/>
</cp:coreProperties>
</file>