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filterPrivacy="1" codeName="ThisWorkbook" defaultThemeVersion="124226"/>
  <xr:revisionPtr revIDLastSave="0" documentId="13_ncr:1_{EFB05476-F09C-4D31-841D-C263DC1D74F3}" xr6:coauthVersionLast="47" xr6:coauthVersionMax="47" xr10:uidLastSave="{00000000-0000-0000-0000-000000000000}"/>
  <bookViews>
    <workbookView xWindow="-120" yWindow="-120" windowWidth="29040" windowHeight="17520" tabRatio="931" xr2:uid="{00000000-000D-0000-FFFF-FFFF00000000}"/>
  </bookViews>
  <sheets>
    <sheet name="1-2-（1）常住人口の推移" sheetId="10" r:id="rId1"/>
    <sheet name="1-2-（２）流出入人口の推移" sheetId="12" r:id="rId2"/>
    <sheet name="1-2-（３）昼間人口の推移" sheetId="11" r:id="rId3"/>
    <sheet name="1-2-（４）将来人口の推計" sheetId="31" r:id="rId4"/>
    <sheet name="1-2-（５）人口密度等" sheetId="14" r:id="rId5"/>
    <sheet name="1-2-（６）年齢別及び男女別人口" sheetId="35" r:id="rId6"/>
    <sheet name="1-2-（７）年齢階層別人口" sheetId="36" r:id="rId7"/>
    <sheet name="1-2-（８）３階層人口の推移" sheetId="37" r:id="rId8"/>
    <sheet name="1-2-（９）人口構造指数の推移" sheetId="38" r:id="rId9"/>
    <sheet name="1-2-（１０）移動人口の推移" sheetId="39" r:id="rId10"/>
    <sheet name="1-2-（１１）合計特殊出生率" sheetId="26" r:id="rId11"/>
    <sheet name="1-2-（１２）世帯数と人口" sheetId="40" r:id="rId12"/>
    <sheet name="1-2-（１３）世帯構成人員別世帯数" sheetId="29" r:id="rId13"/>
    <sheet name="1-2-（１４）家族類型別世帯数" sheetId="22" r:id="rId14"/>
  </sheets>
  <definedNames>
    <definedName name="_xlnm.Print_Area" localSheetId="11">'1-2-（１２）世帯数と人口'!$B$1:$N$59</definedName>
    <definedName name="_xlnm.Print_Area" localSheetId="5">'1-2-（６）年齢別及び男女別人口'!$A$1:$M$49</definedName>
    <definedName name="_xlnm.Print_Area" localSheetId="7">'1-2-（８）３階層人口の推移'!$A$1:$M$18</definedName>
    <definedName name="_xlnm.Print_Area" localSheetId="8">'1-2-（９）人口構造指数の推移'!$A$1:$M$17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57" i="40" l="1"/>
  <c r="T56" i="40"/>
  <c r="T55" i="40"/>
  <c r="AA54" i="40"/>
  <c r="Y54" i="40"/>
  <c r="X54" i="40"/>
  <c r="T54" i="40"/>
  <c r="T53" i="40"/>
  <c r="Z52" i="40"/>
  <c r="T52" i="40"/>
  <c r="Z51" i="40"/>
  <c r="T51" i="40"/>
  <c r="Z50" i="40"/>
  <c r="T50" i="40"/>
  <c r="Z49" i="40"/>
  <c r="T49" i="40"/>
  <c r="Z48" i="40"/>
  <c r="T48" i="40"/>
  <c r="Z47" i="40"/>
  <c r="T47" i="40"/>
  <c r="Z46" i="40"/>
  <c r="T46" i="40"/>
  <c r="Z45" i="40"/>
  <c r="T45" i="40"/>
  <c r="Z44" i="40"/>
  <c r="Z43" i="40"/>
  <c r="Z42" i="40"/>
  <c r="T42" i="40"/>
  <c r="Z41" i="40"/>
  <c r="T41" i="40"/>
  <c r="Z40" i="40"/>
  <c r="T40" i="40"/>
  <c r="Z39" i="40"/>
  <c r="T39" i="40"/>
  <c r="Z38" i="40"/>
  <c r="T38" i="40"/>
  <c r="Z37" i="40"/>
  <c r="T37" i="40"/>
  <c r="Z36" i="40"/>
  <c r="T36" i="40"/>
  <c r="Z35" i="40"/>
  <c r="T35" i="40"/>
  <c r="Z34" i="40"/>
  <c r="T34" i="40"/>
  <c r="Z33" i="40"/>
  <c r="T33" i="40"/>
  <c r="Z32" i="40"/>
  <c r="T32" i="40"/>
  <c r="Z31" i="40"/>
  <c r="T31" i="40"/>
  <c r="Z30" i="40"/>
  <c r="T30" i="40"/>
  <c r="Z29" i="40"/>
  <c r="T29" i="40"/>
  <c r="Z28" i="40"/>
  <c r="T28" i="40"/>
  <c r="Z27" i="40"/>
  <c r="T27" i="40"/>
  <c r="Z26" i="40"/>
  <c r="T26" i="40"/>
  <c r="Z25" i="40"/>
  <c r="T25" i="40"/>
  <c r="Z24" i="40"/>
  <c r="T24" i="40"/>
  <c r="Z23" i="40"/>
  <c r="T23" i="40"/>
  <c r="Z22" i="40"/>
  <c r="T22" i="40"/>
  <c r="T21" i="40"/>
  <c r="Z20" i="40"/>
  <c r="T20" i="40"/>
  <c r="Z19" i="40"/>
  <c r="T19" i="40"/>
  <c r="Z18" i="40"/>
  <c r="T18" i="40"/>
  <c r="Z17" i="40"/>
  <c r="Z16" i="40"/>
  <c r="T16" i="40"/>
  <c r="Z15" i="40"/>
  <c r="T15" i="40"/>
  <c r="Z14" i="40"/>
  <c r="T14" i="40"/>
  <c r="Z13" i="40"/>
  <c r="T13" i="40"/>
  <c r="Z12" i="40"/>
  <c r="T12" i="40"/>
  <c r="Z11" i="40"/>
  <c r="T11" i="40"/>
  <c r="Z10" i="40"/>
  <c r="T10" i="40"/>
  <c r="Z9" i="40"/>
  <c r="T9" i="40"/>
  <c r="Z8" i="40"/>
  <c r="T8" i="40"/>
  <c r="Z7" i="40"/>
  <c r="T7" i="40"/>
  <c r="Z6" i="40"/>
  <c r="T6" i="40"/>
  <c r="Z54" i="40" l="1"/>
  <c r="K21" i="36"/>
  <c r="K47" i="35" l="1"/>
  <c r="G47" i="35"/>
  <c r="C47" i="35"/>
  <c r="K46" i="35"/>
  <c r="G46" i="35"/>
  <c r="C46" i="35"/>
  <c r="K45" i="35"/>
  <c r="G45" i="35"/>
  <c r="C45" i="35"/>
  <c r="K44" i="35"/>
  <c r="G44" i="35"/>
  <c r="C44" i="35"/>
  <c r="C42" i="35" s="1"/>
  <c r="K43" i="35"/>
  <c r="G43" i="35"/>
  <c r="C43" i="35"/>
  <c r="M42" i="35"/>
  <c r="L42" i="35"/>
  <c r="I42" i="35"/>
  <c r="H42" i="35"/>
  <c r="E42" i="35"/>
  <c r="D42" i="35"/>
  <c r="K41" i="35"/>
  <c r="G41" i="35"/>
  <c r="C41" i="35"/>
  <c r="K40" i="35"/>
  <c r="G40" i="35"/>
  <c r="C40" i="35"/>
  <c r="K39" i="35"/>
  <c r="G39" i="35"/>
  <c r="C39" i="35"/>
  <c r="K38" i="35"/>
  <c r="G38" i="35"/>
  <c r="C38" i="35"/>
  <c r="K37" i="35"/>
  <c r="G37" i="35"/>
  <c r="C37" i="35"/>
  <c r="M36" i="35"/>
  <c r="L36" i="35"/>
  <c r="I36" i="35"/>
  <c r="H36" i="35"/>
  <c r="E36" i="35"/>
  <c r="D36" i="35"/>
  <c r="K35" i="35"/>
  <c r="G35" i="35"/>
  <c r="C35" i="35"/>
  <c r="K34" i="35"/>
  <c r="K30" i="35" s="1"/>
  <c r="G34" i="35"/>
  <c r="C34" i="35"/>
  <c r="K33" i="35"/>
  <c r="G33" i="35"/>
  <c r="C33" i="35"/>
  <c r="K32" i="35"/>
  <c r="G32" i="35"/>
  <c r="C32" i="35"/>
  <c r="K31" i="35"/>
  <c r="G31" i="35"/>
  <c r="C31" i="35"/>
  <c r="M30" i="35"/>
  <c r="L30" i="35"/>
  <c r="I30" i="35"/>
  <c r="H30" i="35"/>
  <c r="E30" i="35"/>
  <c r="D30" i="35"/>
  <c r="K29" i="35"/>
  <c r="G29" i="35"/>
  <c r="C29" i="35"/>
  <c r="K28" i="35"/>
  <c r="G28" i="35"/>
  <c r="C28" i="35"/>
  <c r="K27" i="35"/>
  <c r="G27" i="35"/>
  <c r="C27" i="35"/>
  <c r="K26" i="35"/>
  <c r="G26" i="35"/>
  <c r="C26" i="35"/>
  <c r="K25" i="35"/>
  <c r="G25" i="35"/>
  <c r="C25" i="35"/>
  <c r="M24" i="35"/>
  <c r="L24" i="35"/>
  <c r="I24" i="35"/>
  <c r="H24" i="35"/>
  <c r="E24" i="35"/>
  <c r="D24" i="35"/>
  <c r="K23" i="35"/>
  <c r="G23" i="35"/>
  <c r="C23" i="35"/>
  <c r="K22" i="35"/>
  <c r="G22" i="35"/>
  <c r="C22" i="35"/>
  <c r="K21" i="35"/>
  <c r="G21" i="35"/>
  <c r="C21" i="35"/>
  <c r="K20" i="35"/>
  <c r="G20" i="35"/>
  <c r="C20" i="35"/>
  <c r="K19" i="35"/>
  <c r="G19" i="35"/>
  <c r="C19" i="35"/>
  <c r="M18" i="35"/>
  <c r="L18" i="35"/>
  <c r="I18" i="35"/>
  <c r="H18" i="35"/>
  <c r="E18" i="35"/>
  <c r="D18" i="35"/>
  <c r="K17" i="35"/>
  <c r="G17" i="35"/>
  <c r="C17" i="35"/>
  <c r="K16" i="35"/>
  <c r="G16" i="35"/>
  <c r="C16" i="35"/>
  <c r="K15" i="35"/>
  <c r="G15" i="35"/>
  <c r="C15" i="35"/>
  <c r="K14" i="35"/>
  <c r="G14" i="35"/>
  <c r="C14" i="35"/>
  <c r="K13" i="35"/>
  <c r="G13" i="35"/>
  <c r="C13" i="35"/>
  <c r="C12" i="35" s="1"/>
  <c r="M12" i="35"/>
  <c r="L12" i="35"/>
  <c r="I12" i="35"/>
  <c r="H12" i="35"/>
  <c r="E12" i="35"/>
  <c r="D12" i="35"/>
  <c r="K11" i="35"/>
  <c r="G11" i="35"/>
  <c r="C11" i="35"/>
  <c r="K10" i="35"/>
  <c r="G10" i="35"/>
  <c r="C10" i="35"/>
  <c r="K9" i="35"/>
  <c r="G9" i="35"/>
  <c r="C9" i="35"/>
  <c r="K8" i="35"/>
  <c r="G8" i="35"/>
  <c r="C8" i="35"/>
  <c r="K7" i="35"/>
  <c r="G7" i="35"/>
  <c r="C7" i="35"/>
  <c r="M6" i="35"/>
  <c r="L6" i="35"/>
  <c r="I6" i="35"/>
  <c r="H6" i="35"/>
  <c r="E6" i="35"/>
  <c r="D6" i="35"/>
  <c r="C6" i="35"/>
  <c r="C30" i="35" l="1"/>
  <c r="G12" i="35"/>
  <c r="K24" i="35"/>
  <c r="G18" i="35"/>
  <c r="C24" i="35"/>
  <c r="C36" i="35"/>
  <c r="C18" i="35"/>
  <c r="G42" i="35"/>
  <c r="E5" i="35"/>
  <c r="K42" i="35"/>
  <c r="K18" i="35"/>
  <c r="K12" i="35"/>
  <c r="G36" i="35"/>
  <c r="D5" i="35"/>
  <c r="G6" i="35"/>
  <c r="K6" i="35"/>
  <c r="G30" i="35"/>
  <c r="G24" i="35"/>
  <c r="K36" i="35"/>
  <c r="C5" i="35" l="1"/>
  <c r="I21" i="36"/>
  <c r="G21" i="36"/>
  <c r="E21" i="36"/>
  <c r="C21" i="36"/>
  <c r="F50" i="40" l="1"/>
  <c r="E50" i="40"/>
  <c r="D50" i="40"/>
  <c r="L7" i="40" l="1"/>
  <c r="M7" i="40"/>
  <c r="L8" i="40"/>
  <c r="M8" i="40"/>
  <c r="L9" i="40"/>
  <c r="M9" i="40"/>
  <c r="L10" i="40"/>
  <c r="M10" i="40"/>
  <c r="L11" i="40"/>
  <c r="M11" i="40"/>
  <c r="L12" i="40"/>
  <c r="M12" i="40"/>
  <c r="L13" i="40"/>
  <c r="M13" i="40"/>
  <c r="L14" i="40"/>
  <c r="M14" i="40"/>
  <c r="L15" i="40"/>
  <c r="M15" i="40"/>
  <c r="L16" i="40"/>
  <c r="M16" i="40"/>
  <c r="L17" i="40"/>
  <c r="M17" i="40"/>
  <c r="L18" i="40"/>
  <c r="M18" i="40"/>
  <c r="L19" i="40"/>
  <c r="M19" i="40"/>
  <c r="L20" i="40"/>
  <c r="M20" i="40"/>
  <c r="L21" i="40"/>
  <c r="M21" i="40"/>
  <c r="L22" i="40"/>
  <c r="M22" i="40"/>
  <c r="L23" i="40"/>
  <c r="M23" i="40"/>
  <c r="L24" i="40"/>
  <c r="M24" i="40"/>
  <c r="L25" i="40"/>
  <c r="M25" i="40"/>
  <c r="L26" i="40"/>
  <c r="M26" i="40"/>
  <c r="L27" i="40"/>
  <c r="M27" i="40"/>
  <c r="L28" i="40"/>
  <c r="M28" i="40"/>
  <c r="L29" i="40"/>
  <c r="M29" i="40"/>
  <c r="L30" i="40"/>
  <c r="M30" i="40"/>
  <c r="L31" i="40"/>
  <c r="M31" i="40"/>
  <c r="L32" i="40"/>
  <c r="M32" i="40"/>
  <c r="L33" i="40"/>
  <c r="M33" i="40"/>
  <c r="L34" i="40"/>
  <c r="M34" i="40"/>
  <c r="L35" i="40"/>
  <c r="M35" i="40"/>
  <c r="L36" i="40"/>
  <c r="M36" i="40"/>
  <c r="L37" i="40"/>
  <c r="M37" i="40"/>
  <c r="L38" i="40"/>
  <c r="M38" i="40"/>
  <c r="L39" i="40"/>
  <c r="M39" i="40"/>
  <c r="L40" i="40"/>
  <c r="M40" i="40"/>
  <c r="L41" i="40"/>
  <c r="M41" i="40"/>
  <c r="L42" i="40"/>
  <c r="M42" i="40"/>
  <c r="L43" i="40"/>
  <c r="M43" i="40"/>
  <c r="L44" i="40"/>
  <c r="M44" i="40"/>
  <c r="L45" i="40"/>
  <c r="M45" i="40"/>
  <c r="L46" i="40"/>
  <c r="M46" i="40"/>
  <c r="L47" i="40"/>
  <c r="M47" i="40"/>
  <c r="L48" i="40"/>
  <c r="M48" i="40"/>
  <c r="L49" i="40"/>
  <c r="M49" i="40"/>
  <c r="L50" i="40"/>
  <c r="M50" i="40"/>
  <c r="L51" i="40"/>
  <c r="M51" i="40"/>
  <c r="L52" i="40"/>
  <c r="M52" i="40"/>
  <c r="L53" i="40"/>
  <c r="M53" i="40"/>
  <c r="L54" i="40"/>
  <c r="M54" i="40"/>
  <c r="L55" i="40"/>
  <c r="M55" i="40"/>
  <c r="L56" i="40"/>
  <c r="M56" i="40"/>
  <c r="L57" i="40"/>
  <c r="M57" i="40"/>
  <c r="M6" i="40"/>
  <c r="L6" i="40"/>
  <c r="Z61" i="40"/>
  <c r="AA61" i="40"/>
  <c r="X61" i="40"/>
  <c r="Y61" i="40"/>
  <c r="U60" i="40"/>
  <c r="D58" i="40"/>
  <c r="E58" i="40"/>
  <c r="F58" i="40"/>
  <c r="K7" i="40"/>
  <c r="K8" i="40"/>
  <c r="K9" i="40"/>
  <c r="K10" i="40"/>
  <c r="K11" i="40"/>
  <c r="K12" i="40"/>
  <c r="K13" i="40"/>
  <c r="K14" i="40"/>
  <c r="K15" i="40"/>
  <c r="K16" i="40"/>
  <c r="K17" i="40"/>
  <c r="K18" i="40"/>
  <c r="K19" i="40"/>
  <c r="K20" i="40"/>
  <c r="K21" i="40"/>
  <c r="K22" i="40"/>
  <c r="K23" i="40"/>
  <c r="K24" i="40"/>
  <c r="K25" i="40"/>
  <c r="K26" i="40"/>
  <c r="K27" i="40"/>
  <c r="K28" i="40"/>
  <c r="K29" i="40"/>
  <c r="K30" i="40"/>
  <c r="K31" i="40"/>
  <c r="K32" i="40"/>
  <c r="K33" i="40"/>
  <c r="K34" i="40"/>
  <c r="K35" i="40"/>
  <c r="K36" i="40"/>
  <c r="K37" i="40"/>
  <c r="K38" i="40"/>
  <c r="K39" i="40"/>
  <c r="K40" i="40"/>
  <c r="K41" i="40"/>
  <c r="K42" i="40"/>
  <c r="K43" i="40"/>
  <c r="K44" i="40"/>
  <c r="K45" i="40"/>
  <c r="K46" i="40"/>
  <c r="K47" i="40"/>
  <c r="K48" i="40"/>
  <c r="K49" i="40"/>
  <c r="K50" i="40"/>
  <c r="K51" i="40"/>
  <c r="K52" i="40"/>
  <c r="K53" i="40"/>
  <c r="K54" i="40"/>
  <c r="K55" i="40"/>
  <c r="K56" i="40"/>
  <c r="K57" i="40"/>
  <c r="K6" i="40"/>
  <c r="N57" i="40"/>
  <c r="D8" i="40"/>
  <c r="C58" i="40"/>
  <c r="J56" i="40"/>
  <c r="J55" i="40"/>
  <c r="J54" i="40"/>
  <c r="J53" i="40"/>
  <c r="J52" i="40"/>
  <c r="J51" i="40"/>
  <c r="J50" i="40"/>
  <c r="J49" i="40"/>
  <c r="J48" i="40"/>
  <c r="J47" i="40"/>
  <c r="J46" i="40"/>
  <c r="J45" i="40"/>
  <c r="J44" i="40"/>
  <c r="J43" i="40"/>
  <c r="J42" i="40"/>
  <c r="J41" i="40"/>
  <c r="J40" i="40"/>
  <c r="J39" i="40"/>
  <c r="J38" i="40"/>
  <c r="J37" i="40"/>
  <c r="J36" i="40"/>
  <c r="J35" i="40"/>
  <c r="J34" i="40"/>
  <c r="J33" i="40"/>
  <c r="J32" i="40"/>
  <c r="J31" i="40"/>
  <c r="J30" i="40"/>
  <c r="J29" i="40"/>
  <c r="J28" i="40"/>
  <c r="J27" i="40"/>
  <c r="J26" i="40"/>
  <c r="J25" i="40"/>
  <c r="J24" i="40"/>
  <c r="J23" i="40"/>
  <c r="J22" i="40"/>
  <c r="J21" i="40"/>
  <c r="J20" i="40"/>
  <c r="J19" i="40"/>
  <c r="J18" i="40"/>
  <c r="J17" i="40"/>
  <c r="J16" i="40"/>
  <c r="J15" i="40"/>
  <c r="J14" i="40"/>
  <c r="J13" i="40"/>
  <c r="J12" i="40"/>
  <c r="J11" i="40"/>
  <c r="J10" i="40"/>
  <c r="J9" i="40"/>
  <c r="J8" i="40"/>
  <c r="J7" i="40"/>
  <c r="J6" i="40"/>
  <c r="J57" i="40"/>
  <c r="G58" i="40" l="1"/>
  <c r="AA62" i="40"/>
  <c r="N56" i="40" l="1"/>
  <c r="N49" i="40"/>
  <c r="N45" i="40"/>
  <c r="N44" i="40"/>
  <c r="N41" i="40"/>
  <c r="N40" i="40"/>
  <c r="N37" i="40"/>
  <c r="N36" i="40"/>
  <c r="N33" i="40"/>
  <c r="N32" i="40"/>
  <c r="N29" i="40"/>
  <c r="N28" i="40"/>
  <c r="N21" i="40"/>
  <c r="N17" i="40"/>
  <c r="N13" i="40"/>
  <c r="N9" i="40"/>
  <c r="F57" i="40"/>
  <c r="E57" i="40"/>
  <c r="D57" i="40"/>
  <c r="F56" i="40"/>
  <c r="E56" i="40"/>
  <c r="D56" i="40"/>
  <c r="F55" i="40"/>
  <c r="E55" i="40"/>
  <c r="D55" i="40"/>
  <c r="F54" i="40"/>
  <c r="E54" i="40"/>
  <c r="G54" i="40" s="1"/>
  <c r="D54" i="40"/>
  <c r="F53" i="40"/>
  <c r="E53" i="40"/>
  <c r="D53" i="40"/>
  <c r="F52" i="40"/>
  <c r="E52" i="40"/>
  <c r="D52" i="40"/>
  <c r="F51" i="40"/>
  <c r="E51" i="40"/>
  <c r="D51" i="40"/>
  <c r="G50" i="40"/>
  <c r="F49" i="40"/>
  <c r="E49" i="40"/>
  <c r="D49" i="40"/>
  <c r="F48" i="40"/>
  <c r="E48" i="40"/>
  <c r="D48" i="40"/>
  <c r="F47" i="40"/>
  <c r="E47" i="40"/>
  <c r="D47" i="40"/>
  <c r="F46" i="40"/>
  <c r="E46" i="40"/>
  <c r="D46" i="40"/>
  <c r="F45" i="40"/>
  <c r="E45" i="40"/>
  <c r="D45" i="40"/>
  <c r="F44" i="40"/>
  <c r="E44" i="40"/>
  <c r="D44" i="40"/>
  <c r="F43" i="40"/>
  <c r="E43" i="40"/>
  <c r="D43" i="40"/>
  <c r="F42" i="40"/>
  <c r="E42" i="40"/>
  <c r="D42" i="40"/>
  <c r="F41" i="40"/>
  <c r="E41" i="40"/>
  <c r="D41" i="40"/>
  <c r="F40" i="40"/>
  <c r="E40" i="40"/>
  <c r="D40" i="40"/>
  <c r="F39" i="40"/>
  <c r="E39" i="40"/>
  <c r="D39" i="40"/>
  <c r="F38" i="40"/>
  <c r="E38" i="40"/>
  <c r="D38" i="40"/>
  <c r="F37" i="40"/>
  <c r="E37" i="40"/>
  <c r="D37" i="40"/>
  <c r="F36" i="40"/>
  <c r="E36" i="40"/>
  <c r="D36" i="40"/>
  <c r="F35" i="40"/>
  <c r="E35" i="40"/>
  <c r="D35" i="40"/>
  <c r="F34" i="40"/>
  <c r="E34" i="40"/>
  <c r="D34" i="40"/>
  <c r="F33" i="40"/>
  <c r="E33" i="40"/>
  <c r="D33" i="40"/>
  <c r="F32" i="40"/>
  <c r="E32" i="40"/>
  <c r="D32" i="40"/>
  <c r="F31" i="40"/>
  <c r="E31" i="40"/>
  <c r="D31" i="40"/>
  <c r="F30" i="40"/>
  <c r="E30" i="40"/>
  <c r="D30" i="40"/>
  <c r="F29" i="40"/>
  <c r="E29" i="40"/>
  <c r="D29" i="40"/>
  <c r="F28" i="40"/>
  <c r="E28" i="40"/>
  <c r="D28" i="40"/>
  <c r="F27" i="40"/>
  <c r="E27" i="40"/>
  <c r="D27" i="40"/>
  <c r="F26" i="40"/>
  <c r="E26" i="40"/>
  <c r="D26" i="40"/>
  <c r="F25" i="40"/>
  <c r="E25" i="40"/>
  <c r="D25" i="40"/>
  <c r="F24" i="40"/>
  <c r="E24" i="40"/>
  <c r="D24" i="40"/>
  <c r="F23" i="40"/>
  <c r="E23" i="40"/>
  <c r="D23" i="40"/>
  <c r="F22" i="40"/>
  <c r="E22" i="40"/>
  <c r="D22" i="40"/>
  <c r="F21" i="40"/>
  <c r="E21" i="40"/>
  <c r="D21" i="40"/>
  <c r="F20" i="40"/>
  <c r="E20" i="40"/>
  <c r="D20" i="40"/>
  <c r="F19" i="40"/>
  <c r="E19" i="40"/>
  <c r="D19" i="40"/>
  <c r="F18" i="40"/>
  <c r="E18" i="40"/>
  <c r="D18" i="40"/>
  <c r="F17" i="40"/>
  <c r="E17" i="40"/>
  <c r="D17" i="40"/>
  <c r="F16" i="40"/>
  <c r="E16" i="40"/>
  <c r="D16" i="40"/>
  <c r="F15" i="40"/>
  <c r="E15" i="40"/>
  <c r="D15" i="40"/>
  <c r="F14" i="40"/>
  <c r="E14" i="40"/>
  <c r="D14" i="40"/>
  <c r="F13" i="40"/>
  <c r="E13" i="40"/>
  <c r="D13" i="40"/>
  <c r="F12" i="40"/>
  <c r="E12" i="40"/>
  <c r="D12" i="40"/>
  <c r="F11" i="40"/>
  <c r="E11" i="40"/>
  <c r="D11" i="40"/>
  <c r="F10" i="40"/>
  <c r="E10" i="40"/>
  <c r="D10" i="40"/>
  <c r="F9" i="40"/>
  <c r="E9" i="40"/>
  <c r="D9" i="40"/>
  <c r="G10" i="40" l="1"/>
  <c r="G14" i="40"/>
  <c r="G18" i="40"/>
  <c r="G22" i="40"/>
  <c r="G26" i="40"/>
  <c r="G30" i="40"/>
  <c r="G34" i="40"/>
  <c r="G38" i="40"/>
  <c r="G42" i="40"/>
  <c r="G46" i="40"/>
  <c r="N6" i="40"/>
  <c r="N10" i="40"/>
  <c r="N14" i="40"/>
  <c r="N18" i="40"/>
  <c r="N22" i="40"/>
  <c r="N26" i="40"/>
  <c r="N30" i="40"/>
  <c r="N34" i="40"/>
  <c r="N38" i="40"/>
  <c r="N42" i="40"/>
  <c r="N46" i="40"/>
  <c r="N50" i="40"/>
  <c r="N54" i="40"/>
  <c r="N25" i="40"/>
  <c r="N53" i="40"/>
  <c r="N8" i="40"/>
  <c r="N12" i="40"/>
  <c r="N16" i="40"/>
  <c r="N20" i="40"/>
  <c r="N24" i="40"/>
  <c r="N48" i="40"/>
  <c r="N52" i="40"/>
  <c r="G11" i="40"/>
  <c r="G15" i="40"/>
  <c r="G19" i="40"/>
  <c r="G23" i="40"/>
  <c r="G27" i="40"/>
  <c r="G31" i="40"/>
  <c r="G35" i="40"/>
  <c r="G39" i="40"/>
  <c r="G43" i="40"/>
  <c r="G47" i="40"/>
  <c r="G51" i="40"/>
  <c r="G55" i="40"/>
  <c r="N7" i="40"/>
  <c r="N11" i="40"/>
  <c r="N15" i="40"/>
  <c r="N19" i="40"/>
  <c r="N23" i="40"/>
  <c r="N27" i="40"/>
  <c r="N31" i="40"/>
  <c r="N35" i="40"/>
  <c r="N39" i="40"/>
  <c r="N43" i="40"/>
  <c r="N47" i="40"/>
  <c r="N51" i="40"/>
  <c r="N55" i="40"/>
  <c r="G9" i="40"/>
  <c r="G13" i="40"/>
  <c r="G17" i="40"/>
  <c r="G21" i="40"/>
  <c r="G25" i="40"/>
  <c r="G29" i="40"/>
  <c r="G33" i="40"/>
  <c r="G37" i="40"/>
  <c r="G41" i="40"/>
  <c r="G45" i="40"/>
  <c r="G49" i="40"/>
  <c r="G53" i="40"/>
  <c r="G57" i="40"/>
  <c r="G12" i="40"/>
  <c r="G16" i="40"/>
  <c r="G20" i="40"/>
  <c r="G24" i="40"/>
  <c r="G28" i="40"/>
  <c r="G32" i="40"/>
  <c r="G36" i="40"/>
  <c r="G40" i="40"/>
  <c r="G44" i="40"/>
  <c r="G48" i="40"/>
  <c r="G52" i="40"/>
  <c r="G56" i="40"/>
  <c r="C44" i="40" l="1"/>
  <c r="C36" i="40" l="1"/>
  <c r="C18" i="40"/>
  <c r="C9" i="40"/>
  <c r="M9" i="22" l="1"/>
  <c r="M8" i="22" s="1"/>
  <c r="K17" i="29" l="1"/>
  <c r="T60" i="40" l="1"/>
  <c r="Z62" i="40" s="1"/>
  <c r="S60" i="40"/>
  <c r="R60" i="40"/>
  <c r="X62" i="40" s="1"/>
  <c r="I58" i="40"/>
  <c r="C57" i="40"/>
  <c r="C56" i="40"/>
  <c r="C55" i="40"/>
  <c r="C54" i="40"/>
  <c r="C53" i="40"/>
  <c r="C52" i="40"/>
  <c r="C51" i="40"/>
  <c r="C50" i="40"/>
  <c r="C49" i="40"/>
  <c r="C48" i="40"/>
  <c r="C47" i="40"/>
  <c r="C46" i="40"/>
  <c r="C45" i="40"/>
  <c r="C43" i="40"/>
  <c r="C42" i="40"/>
  <c r="C41" i="40"/>
  <c r="C40" i="40"/>
  <c r="C39" i="40"/>
  <c r="C38" i="40"/>
  <c r="C37" i="40"/>
  <c r="C35" i="40"/>
  <c r="C34" i="40"/>
  <c r="C33" i="40"/>
  <c r="C32" i="40"/>
  <c r="C31" i="40"/>
  <c r="C30" i="40"/>
  <c r="C29" i="40"/>
  <c r="C28" i="40"/>
  <c r="C27" i="40"/>
  <c r="C26" i="40"/>
  <c r="C25" i="40"/>
  <c r="C24" i="40"/>
  <c r="C23" i="40"/>
  <c r="C22" i="40"/>
  <c r="C21" i="40"/>
  <c r="C20" i="40"/>
  <c r="C19" i="40"/>
  <c r="C17" i="40"/>
  <c r="C16" i="40"/>
  <c r="C15" i="40"/>
  <c r="C14" i="40"/>
  <c r="C13" i="40"/>
  <c r="C12" i="40"/>
  <c r="C11" i="40"/>
  <c r="C10" i="40"/>
  <c r="F8" i="40"/>
  <c r="E8" i="40"/>
  <c r="L58" i="40" s="1"/>
  <c r="K58" i="40"/>
  <c r="C8" i="40"/>
  <c r="G6" i="40"/>
  <c r="G7" i="40" l="1"/>
  <c r="M58" i="40"/>
  <c r="Y62" i="40"/>
  <c r="G8" i="40"/>
  <c r="N58" i="40" l="1"/>
</calcChain>
</file>

<file path=xl/sharedStrings.xml><?xml version="1.0" encoding="utf-8"?>
<sst xmlns="http://schemas.openxmlformats.org/spreadsheetml/2006/main" count="636" uniqueCount="405">
  <si>
    <t>男</t>
    <rPh sb="0" eb="1">
      <t>オトコ</t>
    </rPh>
    <phoneticPr fontId="3"/>
  </si>
  <si>
    <t>女</t>
    <rPh sb="0" eb="1">
      <t>オンナ</t>
    </rPh>
    <phoneticPr fontId="3"/>
  </si>
  <si>
    <t>各年10月1日現在</t>
  </si>
  <si>
    <t>年</t>
  </si>
  <si>
    <t>墨田区</t>
  </si>
  <si>
    <t>東京都</t>
  </si>
  <si>
    <t>全国</t>
  </si>
  <si>
    <t>世帯数</t>
  </si>
  <si>
    <t>人口(人)</t>
  </si>
  <si>
    <t>－</t>
  </si>
  <si>
    <t>昭和 5年</t>
    <rPh sb="4" eb="5">
      <t>ネン</t>
    </rPh>
    <phoneticPr fontId="3"/>
  </si>
  <si>
    <t>　〃10年</t>
    <rPh sb="4" eb="5">
      <t>ネン</t>
    </rPh>
    <phoneticPr fontId="3"/>
  </si>
  <si>
    <t>　〃15年</t>
    <rPh sb="4" eb="5">
      <t>ネン</t>
    </rPh>
    <phoneticPr fontId="3"/>
  </si>
  <si>
    <t>　〃20年</t>
    <rPh sb="4" eb="5">
      <t>ネン</t>
    </rPh>
    <phoneticPr fontId="3"/>
  </si>
  <si>
    <t>　〃22年</t>
    <rPh sb="4" eb="5">
      <t>ネン</t>
    </rPh>
    <phoneticPr fontId="3"/>
  </si>
  <si>
    <t>　〃25年</t>
    <rPh sb="4" eb="5">
      <t>ネン</t>
    </rPh>
    <phoneticPr fontId="3"/>
  </si>
  <si>
    <t>　〃30年</t>
    <rPh sb="4" eb="5">
      <t>ネン</t>
    </rPh>
    <phoneticPr fontId="3"/>
  </si>
  <si>
    <t>　〃35年</t>
    <rPh sb="4" eb="5">
      <t>ネン</t>
    </rPh>
    <phoneticPr fontId="3"/>
  </si>
  <si>
    <t>　〃40年</t>
    <rPh sb="4" eb="5">
      <t>ネン</t>
    </rPh>
    <phoneticPr fontId="3"/>
  </si>
  <si>
    <t>　〃45年</t>
    <rPh sb="4" eb="5">
      <t>ネン</t>
    </rPh>
    <phoneticPr fontId="3"/>
  </si>
  <si>
    <t>　〃50年</t>
    <rPh sb="4" eb="5">
      <t>ネン</t>
    </rPh>
    <phoneticPr fontId="3"/>
  </si>
  <si>
    <t>　〃55年</t>
    <rPh sb="4" eb="5">
      <t>ネン</t>
    </rPh>
    <phoneticPr fontId="3"/>
  </si>
  <si>
    <t>　〃60年</t>
    <rPh sb="4" eb="5">
      <t>ネン</t>
    </rPh>
    <phoneticPr fontId="3"/>
  </si>
  <si>
    <t xml:space="preserve">  〃12年</t>
    <rPh sb="5" eb="6">
      <t>ネン</t>
    </rPh>
    <phoneticPr fontId="3"/>
  </si>
  <si>
    <t>昭和35年</t>
  </si>
  <si>
    <t>住民登録人口</t>
  </si>
  <si>
    <t>住民登録－国勢調査</t>
  </si>
  <si>
    <t>計</t>
  </si>
  <si>
    <t>常住人口</t>
    <rPh sb="1" eb="2">
      <t>ス</t>
    </rPh>
    <rPh sb="2" eb="4">
      <t>ジンコウ</t>
    </rPh>
    <phoneticPr fontId="3"/>
  </si>
  <si>
    <t>内訳</t>
    <rPh sb="0" eb="2">
      <t>ウチワケ</t>
    </rPh>
    <phoneticPr fontId="3"/>
  </si>
  <si>
    <t>流入人口</t>
    <rPh sb="0" eb="2">
      <t>リュウニュウ</t>
    </rPh>
    <rPh sb="2" eb="4">
      <t>ジンコウ</t>
    </rPh>
    <phoneticPr fontId="3"/>
  </si>
  <si>
    <t>通勤者</t>
    <rPh sb="0" eb="3">
      <t>ツウキンシャ</t>
    </rPh>
    <phoneticPr fontId="3"/>
  </si>
  <si>
    <t>小計</t>
    <rPh sb="0" eb="1">
      <t>ショウ</t>
    </rPh>
    <rPh sb="1" eb="2">
      <t>ケイ</t>
    </rPh>
    <phoneticPr fontId="3"/>
  </si>
  <si>
    <t>都内</t>
    <rPh sb="0" eb="1">
      <t>ミヤコ</t>
    </rPh>
    <rPh sb="1" eb="2">
      <t>ウチ</t>
    </rPh>
    <phoneticPr fontId="3"/>
  </si>
  <si>
    <t>他県</t>
    <rPh sb="0" eb="1">
      <t>ホカ</t>
    </rPh>
    <rPh sb="1" eb="2">
      <t>ケン</t>
    </rPh>
    <phoneticPr fontId="3"/>
  </si>
  <si>
    <t>通学者</t>
    <rPh sb="0" eb="3">
      <t>ツウガクシャ</t>
    </rPh>
    <phoneticPr fontId="3"/>
  </si>
  <si>
    <t>計</t>
    <rPh sb="0" eb="1">
      <t>ケイ</t>
    </rPh>
    <phoneticPr fontId="3"/>
  </si>
  <si>
    <t>流出人口</t>
    <rPh sb="0" eb="2">
      <t>リュウシュツ</t>
    </rPh>
    <rPh sb="2" eb="4">
      <t>ジンコウ</t>
    </rPh>
    <phoneticPr fontId="3"/>
  </si>
  <si>
    <t>区分</t>
  </si>
  <si>
    <t>特別区</t>
  </si>
  <si>
    <t>総数</t>
  </si>
  <si>
    <t>構成比</t>
  </si>
  <si>
    <t>幼年人口指数</t>
  </si>
  <si>
    <t>老年〃</t>
  </si>
  <si>
    <t>従属〃</t>
  </si>
  <si>
    <t>特別区</t>
    <rPh sb="0" eb="3">
      <t>トクベツク</t>
    </rPh>
    <phoneticPr fontId="3"/>
  </si>
  <si>
    <t>墨田区</t>
    <rPh sb="0" eb="3">
      <t>スミダク</t>
    </rPh>
    <phoneticPr fontId="3"/>
  </si>
  <si>
    <t>総数</t>
    <rPh sb="0" eb="2">
      <t>ソウスウ</t>
    </rPh>
    <phoneticPr fontId="3"/>
  </si>
  <si>
    <t>0～14歳</t>
    <rPh sb="4" eb="5">
      <t>サイ</t>
    </rPh>
    <phoneticPr fontId="3"/>
  </si>
  <si>
    <t>構成比</t>
    <rPh sb="0" eb="3">
      <t>コウセイヒ</t>
    </rPh>
    <phoneticPr fontId="3"/>
  </si>
  <si>
    <t>15～64歳</t>
    <rPh sb="5" eb="6">
      <t>サイ</t>
    </rPh>
    <phoneticPr fontId="3"/>
  </si>
  <si>
    <t>65歳以上</t>
    <rPh sb="2" eb="3">
      <t>サイ</t>
    </rPh>
    <rPh sb="3" eb="5">
      <t>イジョウ</t>
    </rPh>
    <phoneticPr fontId="3"/>
  </si>
  <si>
    <t>特別区人口構成比</t>
    <rPh sb="0" eb="3">
      <t>トクベツク</t>
    </rPh>
    <rPh sb="3" eb="5">
      <t>ジンコウ</t>
    </rPh>
    <rPh sb="5" eb="8">
      <t>コウセイヒ</t>
    </rPh>
    <phoneticPr fontId="3"/>
  </si>
  <si>
    <t>人口</t>
  </si>
  <si>
    <t>0～4歳</t>
  </si>
  <si>
    <t>5～9〃</t>
  </si>
  <si>
    <t>10～14〃</t>
  </si>
  <si>
    <t>15～19〃</t>
  </si>
  <si>
    <t>20～24〃</t>
  </si>
  <si>
    <t>25～29〃</t>
  </si>
  <si>
    <t>30～34〃</t>
  </si>
  <si>
    <t>35～39〃</t>
  </si>
  <si>
    <t>40～44〃</t>
  </si>
  <si>
    <t>45～49〃</t>
  </si>
  <si>
    <t>50～54〃</t>
  </si>
  <si>
    <t>55～59〃</t>
  </si>
  <si>
    <t>60～64〃</t>
  </si>
  <si>
    <t>65～69〃</t>
  </si>
  <si>
    <t>70歳以上</t>
  </si>
  <si>
    <t>単位：人   各年１月１日現在</t>
    <rPh sb="0" eb="2">
      <t>タンイ</t>
    </rPh>
    <rPh sb="3" eb="4">
      <t>ヒト</t>
    </rPh>
    <phoneticPr fontId="3"/>
  </si>
  <si>
    <t>転入</t>
  </si>
  <si>
    <t>転出</t>
  </si>
  <si>
    <t>増減</t>
  </si>
  <si>
    <t>出生</t>
  </si>
  <si>
    <t>死亡</t>
  </si>
  <si>
    <t>差引増減</t>
  </si>
  <si>
    <t>特別区</t>
    <rPh sb="0" eb="2">
      <t>トクベツ</t>
    </rPh>
    <rPh sb="2" eb="3">
      <t>ク</t>
    </rPh>
    <phoneticPr fontId="3"/>
  </si>
  <si>
    <t>社会動態</t>
    <rPh sb="0" eb="2">
      <t>シャカイ</t>
    </rPh>
    <rPh sb="2" eb="4">
      <t>ドウタイ</t>
    </rPh>
    <phoneticPr fontId="3"/>
  </si>
  <si>
    <t>自然動態</t>
    <rPh sb="0" eb="2">
      <t>シゼン</t>
    </rPh>
    <rPh sb="2" eb="4">
      <t>ドウタイ</t>
    </rPh>
    <phoneticPr fontId="3"/>
  </si>
  <si>
    <t>（1）  常住人口の推移</t>
    <rPh sb="5" eb="7">
      <t>ジョウジュウ</t>
    </rPh>
    <rPh sb="7" eb="9">
      <t>ジンコウ</t>
    </rPh>
    <rPh sb="10" eb="12">
      <t>スイイ</t>
    </rPh>
    <phoneticPr fontId="3"/>
  </si>
  <si>
    <t>（2）  流出入人口の推移</t>
    <rPh sb="5" eb="8">
      <t>リュウシュツニュウ</t>
    </rPh>
    <rPh sb="8" eb="10">
      <t>ジンコウ</t>
    </rPh>
    <rPh sb="11" eb="13">
      <t>スイイ</t>
    </rPh>
    <phoneticPr fontId="3"/>
  </si>
  <si>
    <t>（３）　昼間人口の推移</t>
    <rPh sb="4" eb="6">
      <t>チュウカン</t>
    </rPh>
    <rPh sb="6" eb="8">
      <t>ジンコウ</t>
    </rPh>
    <rPh sb="9" eb="11">
      <t>スイイ</t>
    </rPh>
    <phoneticPr fontId="3"/>
  </si>
  <si>
    <t>（注）1　国勢調査報告による。</t>
    <rPh sb="1" eb="2">
      <t>チュウ</t>
    </rPh>
    <phoneticPr fontId="3"/>
  </si>
  <si>
    <t>（5）  人口密度等（常住人口）</t>
    <rPh sb="5" eb="7">
      <t>ジンコウ</t>
    </rPh>
    <rPh sb="7" eb="10">
      <t>ミツドナド</t>
    </rPh>
    <rPh sb="11" eb="13">
      <t>ジョウジュウ</t>
    </rPh>
    <rPh sb="13" eb="15">
      <t>ジンコウ</t>
    </rPh>
    <phoneticPr fontId="3"/>
  </si>
  <si>
    <t>特別区(構成比)</t>
  </si>
  <si>
    <t>全国(構成比)</t>
  </si>
  <si>
    <t>小計</t>
  </si>
  <si>
    <t>夫婦のみ</t>
  </si>
  <si>
    <t>夫婦と子供</t>
  </si>
  <si>
    <t>片親と子供</t>
  </si>
  <si>
    <t>その他の親族世帯</t>
  </si>
  <si>
    <t>非親族世帯</t>
  </si>
  <si>
    <t>単独世帯</t>
  </si>
  <si>
    <t>親族世帯</t>
    <rPh sb="0" eb="2">
      <t>シンゾク</t>
    </rPh>
    <rPh sb="2" eb="4">
      <t>セタイ</t>
    </rPh>
    <phoneticPr fontId="3"/>
  </si>
  <si>
    <t>核家族世帯</t>
    <rPh sb="0" eb="3">
      <t>カクカゾク</t>
    </rPh>
    <rPh sb="3" eb="5">
      <t>セタイ</t>
    </rPh>
    <phoneticPr fontId="3"/>
  </si>
  <si>
    <t>（母の年齢）</t>
  </si>
  <si>
    <t>（6）  年齢（各歳）別及び男女別人口</t>
    <rPh sb="5" eb="7">
      <t>ネンレイ</t>
    </rPh>
    <rPh sb="8" eb="9">
      <t>カク</t>
    </rPh>
    <rPh sb="9" eb="10">
      <t>サイ</t>
    </rPh>
    <rPh sb="11" eb="12">
      <t>ベツ</t>
    </rPh>
    <rPh sb="12" eb="13">
      <t>オヨ</t>
    </rPh>
    <rPh sb="14" eb="16">
      <t>ダンジョ</t>
    </rPh>
    <rPh sb="16" eb="17">
      <t>ベツ</t>
    </rPh>
    <rPh sb="17" eb="19">
      <t>ジンコウ</t>
    </rPh>
    <phoneticPr fontId="3"/>
  </si>
  <si>
    <t>（7）  年齢階層別人口</t>
    <rPh sb="5" eb="7">
      <t>ネンレイ</t>
    </rPh>
    <rPh sb="7" eb="9">
      <t>カイソウ</t>
    </rPh>
    <rPh sb="9" eb="10">
      <t>ベツ</t>
    </rPh>
    <rPh sb="10" eb="12">
      <t>ジンコウ</t>
    </rPh>
    <phoneticPr fontId="3"/>
  </si>
  <si>
    <t>（8）  ３階層別人口の推移</t>
    <rPh sb="6" eb="9">
      <t>カイソウベツ</t>
    </rPh>
    <rPh sb="9" eb="11">
      <t>ジンコウ</t>
    </rPh>
    <rPh sb="12" eb="14">
      <t>スイイ</t>
    </rPh>
    <phoneticPr fontId="3"/>
  </si>
  <si>
    <t>（9）  人口構造指数の推移</t>
    <rPh sb="5" eb="7">
      <t>ジンコウ</t>
    </rPh>
    <rPh sb="7" eb="9">
      <t>コウゾウ</t>
    </rPh>
    <rPh sb="9" eb="11">
      <t>シスウ</t>
    </rPh>
    <rPh sb="12" eb="14">
      <t>スイイ</t>
    </rPh>
    <phoneticPr fontId="3"/>
  </si>
  <si>
    <t>（10）  移動人口の推移</t>
    <rPh sb="6" eb="8">
      <t>イドウ</t>
    </rPh>
    <rPh sb="8" eb="10">
      <t>ジンコウ</t>
    </rPh>
    <rPh sb="11" eb="13">
      <t>スイイ</t>
    </rPh>
    <phoneticPr fontId="3"/>
  </si>
  <si>
    <t>（11）  合計特殊出生率</t>
    <rPh sb="6" eb="8">
      <t>ゴウケイ</t>
    </rPh>
    <rPh sb="8" eb="10">
      <t>トクシュ</t>
    </rPh>
    <rPh sb="10" eb="12">
      <t>シュッショウ</t>
    </rPh>
    <rPh sb="12" eb="13">
      <t>リツ</t>
    </rPh>
    <phoneticPr fontId="3"/>
  </si>
  <si>
    <t>（13）  世帯構成人員別世帯数（一般世帯）</t>
    <rPh sb="6" eb="8">
      <t>セタイ</t>
    </rPh>
    <rPh sb="8" eb="10">
      <t>コウセイ</t>
    </rPh>
    <rPh sb="10" eb="12">
      <t>ジンイン</t>
    </rPh>
    <rPh sb="12" eb="13">
      <t>ベツ</t>
    </rPh>
    <rPh sb="13" eb="16">
      <t>セタイスウ</t>
    </rPh>
    <rPh sb="17" eb="19">
      <t>イッパン</t>
    </rPh>
    <rPh sb="19" eb="21">
      <t>セタイ</t>
    </rPh>
    <phoneticPr fontId="3"/>
  </si>
  <si>
    <t>（14）  家族類型別世帯数（一般世帯）</t>
    <rPh sb="6" eb="8">
      <t>カゾク</t>
    </rPh>
    <rPh sb="8" eb="10">
      <t>ルイケイ</t>
    </rPh>
    <rPh sb="10" eb="11">
      <t>ベツ</t>
    </rPh>
    <rPh sb="11" eb="14">
      <t>セタイスウ</t>
    </rPh>
    <rPh sb="15" eb="17">
      <t>イッパン</t>
    </rPh>
    <rPh sb="17" eb="19">
      <t>セタイ</t>
    </rPh>
    <phoneticPr fontId="3"/>
  </si>
  <si>
    <t>対前年増減</t>
    <rPh sb="0" eb="1">
      <t>タイ</t>
    </rPh>
    <rPh sb="1" eb="3">
      <t>ゼンネン</t>
    </rPh>
    <rPh sb="3" eb="5">
      <t>ゾウゲン</t>
    </rPh>
    <phoneticPr fontId="3"/>
  </si>
  <si>
    <t>3人</t>
  </si>
  <si>
    <t>4人</t>
  </si>
  <si>
    <t>5人</t>
  </si>
  <si>
    <t>6人</t>
  </si>
  <si>
    <t>7人</t>
  </si>
  <si>
    <t>8人</t>
  </si>
  <si>
    <t>9人</t>
  </si>
  <si>
    <t>10人以上</t>
  </si>
  <si>
    <t>平成22年</t>
    <rPh sb="0" eb="2">
      <t>ヘイセイ</t>
    </rPh>
    <phoneticPr fontId="3"/>
  </si>
  <si>
    <t>単位：人　　各年1月1日現在</t>
    <rPh sb="0" eb="2">
      <t>タンイ</t>
    </rPh>
    <rPh sb="3" eb="4">
      <t>ニン</t>
    </rPh>
    <phoneticPr fontId="3"/>
  </si>
  <si>
    <t>（4）  将来人口の推計</t>
    <rPh sb="5" eb="7">
      <t>ショウライ</t>
    </rPh>
    <rPh sb="7" eb="9">
      <t>ジンコウ</t>
    </rPh>
    <rPh sb="10" eb="12">
      <t>スイケイ</t>
    </rPh>
    <phoneticPr fontId="3"/>
  </si>
  <si>
    <t xml:space="preserve">         補正は行っていない｡</t>
    <rPh sb="9" eb="11">
      <t>ホセイ</t>
    </rPh>
    <rPh sb="12" eb="13">
      <t>オコナ</t>
    </rPh>
    <phoneticPr fontId="3"/>
  </si>
  <si>
    <t xml:space="preserve">  〃22年</t>
    <rPh sb="5" eb="6">
      <t>ネン</t>
    </rPh>
    <phoneticPr fontId="3"/>
  </si>
  <si>
    <t>　　　</t>
    <phoneticPr fontId="3"/>
  </si>
  <si>
    <t>各年1月1日現在</t>
    <phoneticPr fontId="3"/>
  </si>
  <si>
    <t>墨田区</t>
    <phoneticPr fontId="3"/>
  </si>
  <si>
    <t>15～19歳</t>
    <phoneticPr fontId="3"/>
  </si>
  <si>
    <t>20～24</t>
    <phoneticPr fontId="3"/>
  </si>
  <si>
    <t>25～29</t>
    <phoneticPr fontId="3"/>
  </si>
  <si>
    <t>30～34</t>
    <phoneticPr fontId="3"/>
  </si>
  <si>
    <t>35～39</t>
    <phoneticPr fontId="3"/>
  </si>
  <si>
    <t>40～44</t>
    <phoneticPr fontId="3"/>
  </si>
  <si>
    <t>45～49</t>
    <phoneticPr fontId="3"/>
  </si>
  <si>
    <t xml:space="preserve">  〃17年</t>
    <rPh sb="5" eb="6">
      <t>ネン</t>
    </rPh>
    <phoneticPr fontId="3"/>
  </si>
  <si>
    <t>(注) 1　国勢調査報告による｡ただし、昭和20年は人口調査(11月1日現在)による。</t>
    <rPh sb="20" eb="22">
      <t>ショウワ</t>
    </rPh>
    <rPh sb="24" eb="25">
      <t>ネン</t>
    </rPh>
    <rPh sb="26" eb="28">
      <t>ジンコウ</t>
    </rPh>
    <rPh sb="28" eb="30">
      <t>チョウサ</t>
    </rPh>
    <rPh sb="33" eb="34">
      <t>ガツ</t>
    </rPh>
    <rPh sb="35" eb="36">
      <t>ニチ</t>
    </rPh>
    <rPh sb="36" eb="38">
      <t>ゲンザイ</t>
    </rPh>
    <phoneticPr fontId="3"/>
  </si>
  <si>
    <t>区分</t>
    <phoneticPr fontId="3"/>
  </si>
  <si>
    <t>(外国人登録を含む)(A)</t>
    <phoneticPr fontId="3"/>
  </si>
  <si>
    <t>国勢調査人口(B)</t>
    <phoneticPr fontId="3"/>
  </si>
  <si>
    <t>偏差人口(A－B)</t>
    <phoneticPr fontId="3"/>
  </si>
  <si>
    <t>昼間人口(C)</t>
    <phoneticPr fontId="3"/>
  </si>
  <si>
    <t>昼常間(国調)偏差人口(C－B)</t>
    <phoneticPr fontId="3"/>
  </si>
  <si>
    <t>各年10月1日現在</t>
    <phoneticPr fontId="3"/>
  </si>
  <si>
    <t>(注) 1　国勢調査報告による。</t>
    <phoneticPr fontId="3"/>
  </si>
  <si>
    <t xml:space="preserve">      3  性比＝女100人に対する男人数の割合。</t>
    <phoneticPr fontId="3"/>
  </si>
  <si>
    <t>構成比(％)</t>
    <phoneticPr fontId="3"/>
  </si>
  <si>
    <t>1人</t>
    <phoneticPr fontId="3"/>
  </si>
  <si>
    <t>2人</t>
    <phoneticPr fontId="3"/>
  </si>
  <si>
    <t>平成27年</t>
    <rPh sb="0" eb="2">
      <t>ヘイセイ</t>
    </rPh>
    <rPh sb="4" eb="5">
      <t>ネン</t>
    </rPh>
    <phoneticPr fontId="3"/>
  </si>
  <si>
    <t>所管課</t>
    <rPh sb="0" eb="2">
      <t>ショカン</t>
    </rPh>
    <rPh sb="2" eb="3">
      <t>カ</t>
    </rPh>
    <phoneticPr fontId="3"/>
  </si>
  <si>
    <t>タイトル</t>
    <phoneticPr fontId="3"/>
  </si>
  <si>
    <t>窓口課</t>
    <rPh sb="0" eb="2">
      <t>マドグチ</t>
    </rPh>
    <rPh sb="2" eb="3">
      <t>カ</t>
    </rPh>
    <phoneticPr fontId="3"/>
  </si>
  <si>
    <t>保健計画課</t>
    <rPh sb="0" eb="2">
      <t>ホケン</t>
    </rPh>
    <rPh sb="2" eb="4">
      <t>ケイカク</t>
    </rPh>
    <rPh sb="4" eb="5">
      <t>カ</t>
    </rPh>
    <phoneticPr fontId="3"/>
  </si>
  <si>
    <t>年齢</t>
  </si>
  <si>
    <t>男</t>
  </si>
  <si>
    <t>女</t>
  </si>
  <si>
    <t>35～39</t>
  </si>
  <si>
    <t>70～74</t>
  </si>
  <si>
    <t>5～9</t>
  </si>
  <si>
    <t>40～44</t>
  </si>
  <si>
    <t>75～79</t>
  </si>
  <si>
    <t>10～14</t>
  </si>
  <si>
    <t>45～49</t>
  </si>
  <si>
    <t>80～84</t>
  </si>
  <si>
    <t>15～19</t>
  </si>
  <si>
    <t>50～54</t>
  </si>
  <si>
    <t>85～89</t>
  </si>
  <si>
    <t>20～24</t>
  </si>
  <si>
    <t>55～59</t>
  </si>
  <si>
    <t>90～94</t>
  </si>
  <si>
    <t>25～29</t>
  </si>
  <si>
    <t>60～64</t>
  </si>
  <si>
    <t>95～99</t>
  </si>
  <si>
    <t>30～34</t>
  </si>
  <si>
    <t>65～69</t>
  </si>
  <si>
    <t>100以上</t>
  </si>
  <si>
    <t>103以上</t>
  </si>
  <si>
    <t>不詳者</t>
  </si>
  <si>
    <t>（注）1　率に用いた人口は住民基本台帳に基づく日本人</t>
    <rPh sb="1" eb="2">
      <t>チュウ</t>
    </rPh>
    <phoneticPr fontId="3"/>
  </si>
  <si>
    <t>日本人</t>
  </si>
  <si>
    <t>外国人</t>
  </si>
  <si>
    <t>（注）東京都「住民基本台帳による東京都の世帯と人口」による。　</t>
  </si>
  <si>
    <t>（注）1　東京都　「住民基本台帳による東京都の世帯と人口」による。</t>
  </si>
  <si>
    <t>所管課</t>
  </si>
  <si>
    <t>タイトル</t>
  </si>
  <si>
    <t>（12）  住民基本台帳に基づく外国人の世帯数と人口</t>
  </si>
  <si>
    <t>窓口課</t>
    <phoneticPr fontId="3"/>
  </si>
  <si>
    <t>政策担当</t>
    <rPh sb="0" eb="2">
      <t>セイサク</t>
    </rPh>
    <rPh sb="2" eb="4">
      <t>タントウ</t>
    </rPh>
    <phoneticPr fontId="3"/>
  </si>
  <si>
    <t xml:space="preserve">  〃27年</t>
  </si>
  <si>
    <t>0～4歳</t>
    <rPh sb="3" eb="4">
      <t>サイ</t>
    </rPh>
    <phoneticPr fontId="3"/>
  </si>
  <si>
    <t>（注）1　国勢調査報告による。</t>
    <rPh sb="1" eb="2">
      <t>チュウ</t>
    </rPh>
    <rPh sb="5" eb="7">
      <t>コクセイ</t>
    </rPh>
    <rPh sb="7" eb="9">
      <t>チョウサ</t>
    </rPh>
    <rPh sb="9" eb="11">
      <t>ホウコク</t>
    </rPh>
    <phoneticPr fontId="3"/>
  </si>
  <si>
    <t xml:space="preserve">　 　  </t>
    <phoneticPr fontId="3"/>
  </si>
  <si>
    <t xml:space="preserve">  　</t>
    <phoneticPr fontId="3"/>
  </si>
  <si>
    <t>　　</t>
    <phoneticPr fontId="3"/>
  </si>
  <si>
    <t xml:space="preserve">  </t>
    <phoneticPr fontId="3"/>
  </si>
  <si>
    <t xml:space="preserve"> </t>
    <phoneticPr fontId="3"/>
  </si>
  <si>
    <t>単位：人</t>
    <rPh sb="0" eb="2">
      <t>タンイ</t>
    </rPh>
    <rPh sb="3" eb="4">
      <t>ニン</t>
    </rPh>
    <phoneticPr fontId="3"/>
  </si>
  <si>
    <t>各年中</t>
    <rPh sb="0" eb="3">
      <t>カクネンチュウ</t>
    </rPh>
    <phoneticPr fontId="3"/>
  </si>
  <si>
    <t>　　　2　合計特殊出生率は一人の女性が生涯に平均して何人の子どもを生むかを示す数字</t>
    <rPh sb="37" eb="38">
      <t>シメ</t>
    </rPh>
    <rPh sb="39" eb="41">
      <t>スウジ</t>
    </rPh>
    <phoneticPr fontId="3"/>
  </si>
  <si>
    <t>（注）住民基本台帳に基づく日本人の人数である。</t>
    <phoneticPr fontId="3"/>
  </si>
  <si>
    <t>(注)住民基本台帳に基づく日本人の人数である。</t>
    <rPh sb="1" eb="2">
      <t>チュウ</t>
    </rPh>
    <rPh sb="3" eb="5">
      <t>ジュウミン</t>
    </rPh>
    <rPh sb="5" eb="7">
      <t>キホン</t>
    </rPh>
    <rPh sb="7" eb="9">
      <t>ダイチョウ</t>
    </rPh>
    <rPh sb="10" eb="11">
      <t>モト</t>
    </rPh>
    <rPh sb="13" eb="16">
      <t>ニホンジン</t>
    </rPh>
    <rPh sb="17" eb="19">
      <t>ニンズウ</t>
    </rPh>
    <phoneticPr fontId="3"/>
  </si>
  <si>
    <t>（注）世帯数は外国人のみの世帯の数である。</t>
    <phoneticPr fontId="3"/>
  </si>
  <si>
    <t>総務課</t>
    <rPh sb="0" eb="2">
      <t>ソウム</t>
    </rPh>
    <rPh sb="2" eb="3">
      <t>カ</t>
    </rPh>
    <phoneticPr fontId="3"/>
  </si>
  <si>
    <t>　　　3　調査年により世帯の定義が異なる。</t>
    <rPh sb="5" eb="7">
      <t>チョウサ</t>
    </rPh>
    <rPh sb="7" eb="8">
      <t>ネン</t>
    </rPh>
    <rPh sb="11" eb="13">
      <t>セタイ</t>
    </rPh>
    <rPh sb="14" eb="16">
      <t>テイギ</t>
    </rPh>
    <rPh sb="17" eb="18">
      <t>コト</t>
    </rPh>
    <phoneticPr fontId="3"/>
  </si>
  <si>
    <t>貼り付けシート</t>
    <rPh sb="0" eb="1">
      <t>ハ</t>
    </rPh>
    <rPh sb="2" eb="3">
      <t>ツ</t>
    </rPh>
    <phoneticPr fontId="3"/>
  </si>
  <si>
    <t>国　　籍</t>
    <rPh sb="0" eb="1">
      <t>クニ</t>
    </rPh>
    <rPh sb="3" eb="4">
      <t>セキ</t>
    </rPh>
    <phoneticPr fontId="3"/>
  </si>
  <si>
    <t>人　　口</t>
    <rPh sb="0" eb="1">
      <t>ヒト</t>
    </rPh>
    <rPh sb="3" eb="4">
      <t>クチ</t>
    </rPh>
    <phoneticPr fontId="3"/>
  </si>
  <si>
    <t>世帯</t>
    <rPh sb="0" eb="2">
      <t>セタイ</t>
    </rPh>
    <phoneticPr fontId="3"/>
  </si>
  <si>
    <t>検査　→</t>
    <rPh sb="0" eb="2">
      <t>ケンサ</t>
    </rPh>
    <phoneticPr fontId="3"/>
  </si>
  <si>
    <t>　　  2　昭和50年～平成17年の世帯数は､世帯の種類「不詳」を含む。</t>
    <rPh sb="12" eb="14">
      <t>ヘイセイ</t>
    </rPh>
    <rPh sb="16" eb="17">
      <t>ネン</t>
    </rPh>
    <rPh sb="20" eb="21">
      <t>カズ</t>
    </rPh>
    <rPh sb="23" eb="25">
      <t>セタイ</t>
    </rPh>
    <rPh sb="26" eb="28">
      <t>シュルイ</t>
    </rPh>
    <rPh sb="29" eb="31">
      <t>フショウ</t>
    </rPh>
    <rPh sb="33" eb="34">
      <t>フク</t>
    </rPh>
    <phoneticPr fontId="3"/>
  </si>
  <si>
    <t>　 　 4  この表の数値は､調査当時に発表された数値であり、その後の区域等の変更に伴う</t>
    <rPh sb="15" eb="17">
      <t>チョウサ</t>
    </rPh>
    <rPh sb="17" eb="19">
      <t>トウジ</t>
    </rPh>
    <rPh sb="20" eb="22">
      <t>ハッピョウ</t>
    </rPh>
    <rPh sb="25" eb="27">
      <t>スウチ</t>
    </rPh>
    <rPh sb="33" eb="34">
      <t>ゴ</t>
    </rPh>
    <rPh sb="35" eb="37">
      <t>クイキ</t>
    </rPh>
    <rPh sb="37" eb="38">
      <t>トウ</t>
    </rPh>
    <rPh sb="39" eb="41">
      <t>ヘンコウ</t>
    </rPh>
    <rPh sb="42" eb="43">
      <t>トモナ</t>
    </rPh>
    <phoneticPr fontId="3"/>
  </si>
  <si>
    <t>　　　2　平成22年からは年齢不詳人口を含む。</t>
    <rPh sb="5" eb="7">
      <t>ヘイセイ</t>
    </rPh>
    <rPh sb="9" eb="10">
      <t>ネン</t>
    </rPh>
    <rPh sb="13" eb="15">
      <t>ネンレイ</t>
    </rPh>
    <rPh sb="15" eb="17">
      <t>フショウ</t>
    </rPh>
    <rPh sb="17" eb="19">
      <t>ジンコウ</t>
    </rPh>
    <rPh sb="20" eb="21">
      <t>フク</t>
    </rPh>
    <phoneticPr fontId="3"/>
  </si>
  <si>
    <t>　　　2　平成22年からは、年齢不詳人口を含む。</t>
    <rPh sb="5" eb="7">
      <t>ヘイセイ</t>
    </rPh>
    <rPh sb="9" eb="10">
      <t>ネン</t>
    </rPh>
    <rPh sb="14" eb="16">
      <t>ネンレイ</t>
    </rPh>
    <rPh sb="16" eb="18">
      <t>フショウ</t>
    </rPh>
    <rPh sb="18" eb="20">
      <t>ジンコウ</t>
    </rPh>
    <rPh sb="21" eb="22">
      <t>フク</t>
    </rPh>
    <phoneticPr fontId="3"/>
  </si>
  <si>
    <t>単位：人　　各年10月1日基準</t>
    <rPh sb="0" eb="2">
      <t>タンイ</t>
    </rPh>
    <rPh sb="3" eb="4">
      <t>ヒト</t>
    </rPh>
    <rPh sb="6" eb="8">
      <t>カクネン</t>
    </rPh>
    <rPh sb="10" eb="11">
      <t>ガツ</t>
    </rPh>
    <rPh sb="12" eb="13">
      <t>ニチ</t>
    </rPh>
    <rPh sb="13" eb="15">
      <t>キジュン</t>
    </rPh>
    <phoneticPr fontId="3"/>
  </si>
  <si>
    <t>　　平成25年以降は、住民基本台帳に基づく日本人の人数である。</t>
    <phoneticPr fontId="3"/>
  </si>
  <si>
    <t>（注）特別区のデータは、東京都「人口の動き」による。</t>
    <rPh sb="1" eb="2">
      <t>チュウ</t>
    </rPh>
    <rPh sb="3" eb="6">
      <t>トクベツク</t>
    </rPh>
    <rPh sb="12" eb="15">
      <t>トウキョウト</t>
    </rPh>
    <rPh sb="16" eb="18">
      <t>ジンコウ</t>
    </rPh>
    <rPh sb="19" eb="20">
      <t>ウゴ</t>
    </rPh>
    <phoneticPr fontId="3"/>
  </si>
  <si>
    <t>　　　墨田区のデータは、住民基本台帳に基づく日本人の人数である。</t>
    <phoneticPr fontId="3"/>
  </si>
  <si>
    <t>令和元年</t>
    <rPh sb="0" eb="2">
      <t>レイワ</t>
    </rPh>
    <rPh sb="2" eb="3">
      <t>ガン</t>
    </rPh>
    <phoneticPr fontId="3"/>
  </si>
  <si>
    <t>タイトル</t>
    <phoneticPr fontId="3"/>
  </si>
  <si>
    <t>令和2年</t>
    <rPh sb="0" eb="2">
      <t>レイワ</t>
    </rPh>
    <rPh sb="3" eb="4">
      <t>ネン</t>
    </rPh>
    <phoneticPr fontId="3"/>
  </si>
  <si>
    <t>令和7年</t>
    <rPh sb="0" eb="2">
      <t>レイワ</t>
    </rPh>
    <rPh sb="3" eb="4">
      <t>ネン</t>
    </rPh>
    <phoneticPr fontId="3"/>
  </si>
  <si>
    <t>令和12年</t>
    <rPh sb="0" eb="2">
      <t>レイワ</t>
    </rPh>
    <rPh sb="4" eb="5">
      <t>ネン</t>
    </rPh>
    <phoneticPr fontId="3"/>
  </si>
  <si>
    <t>令和17年</t>
    <rPh sb="0" eb="2">
      <t>レイワ</t>
    </rPh>
    <rPh sb="4" eb="5">
      <t>ネン</t>
    </rPh>
    <phoneticPr fontId="3"/>
  </si>
  <si>
    <t>令和22年</t>
    <rPh sb="0" eb="2">
      <t>レイワ</t>
    </rPh>
    <rPh sb="4" eb="5">
      <t>ネン</t>
    </rPh>
    <phoneticPr fontId="3"/>
  </si>
  <si>
    <t>　　　2　一般世帯（国勢調査による定義）とは、病院・療養所の入院者、社会施設の入所者など施設等の世帯以外の世帯。</t>
    <rPh sb="5" eb="7">
      <t>イッパン</t>
    </rPh>
    <rPh sb="7" eb="9">
      <t>セタイ</t>
    </rPh>
    <rPh sb="10" eb="12">
      <t>コクセイ</t>
    </rPh>
    <rPh sb="12" eb="14">
      <t>チョウサ</t>
    </rPh>
    <rPh sb="17" eb="19">
      <t>テイギ</t>
    </rPh>
    <rPh sb="44" eb="46">
      <t>シセツ</t>
    </rPh>
    <rPh sb="48" eb="50">
      <t>セタイ</t>
    </rPh>
    <rPh sb="50" eb="52">
      <t>イガイ</t>
    </rPh>
    <rPh sb="53" eb="55">
      <t>セタイ</t>
    </rPh>
    <phoneticPr fontId="3"/>
  </si>
  <si>
    <t>令和3年</t>
    <rPh sb="0" eb="2">
      <t>レイワ</t>
    </rPh>
    <rPh sb="3" eb="4">
      <t>ネン</t>
    </rPh>
    <phoneticPr fontId="3"/>
  </si>
  <si>
    <t>令和2年</t>
    <rPh sb="0" eb="2">
      <t>レイワ</t>
    </rPh>
    <phoneticPr fontId="3"/>
  </si>
  <si>
    <t>令和3年</t>
    <rPh sb="0" eb="2">
      <t>レイワ</t>
    </rPh>
    <phoneticPr fontId="3"/>
  </si>
  <si>
    <t>リトアニア</t>
  </si>
  <si>
    <t>マレーシア</t>
  </si>
  <si>
    <t>メキシコ</t>
  </si>
  <si>
    <t>モンゴル</t>
  </si>
  <si>
    <t>モロッコ</t>
  </si>
  <si>
    <t>カザフスタン</t>
  </si>
  <si>
    <t>セルビア</t>
  </si>
  <si>
    <t>平成27年</t>
  </si>
  <si>
    <t>平成22年</t>
  </si>
  <si>
    <t>平成17年</t>
  </si>
  <si>
    <t>平成12年</t>
  </si>
  <si>
    <t xml:space="preserve">      2  人口密度の算出に用いている面積は、国土交通省国土地理院「全国都道府県市区町村別面積調」による。</t>
    <phoneticPr fontId="3"/>
  </si>
  <si>
    <t>　　　3　各構成比は、小数点第二位で四捨五入のため、合計値が100％にならない場合がある。　　</t>
    <rPh sb="5" eb="6">
      <t>カク</t>
    </rPh>
    <rPh sb="6" eb="9">
      <t>コウセイヒ</t>
    </rPh>
    <rPh sb="11" eb="14">
      <t>ショウスウテン</t>
    </rPh>
    <rPh sb="14" eb="16">
      <t>ダイニ</t>
    </rPh>
    <rPh sb="16" eb="17">
      <t>イ</t>
    </rPh>
    <rPh sb="18" eb="22">
      <t>シシャゴニュウ</t>
    </rPh>
    <rPh sb="26" eb="29">
      <t>ゴウケイチ</t>
    </rPh>
    <rPh sb="39" eb="41">
      <t>バアイ</t>
    </rPh>
    <phoneticPr fontId="3"/>
  </si>
  <si>
    <t>　　　3　平成22年からは、総数に家族類型「不詳」を含む。</t>
    <rPh sb="5" eb="7">
      <t>ヘイセイ</t>
    </rPh>
    <rPh sb="9" eb="10">
      <t>ネン</t>
    </rPh>
    <rPh sb="14" eb="16">
      <t>ソウスウ</t>
    </rPh>
    <rPh sb="17" eb="19">
      <t>カゾク</t>
    </rPh>
    <rPh sb="19" eb="21">
      <t>ルイケイ</t>
    </rPh>
    <rPh sb="22" eb="24">
      <t>フショウ</t>
    </rPh>
    <rPh sb="26" eb="27">
      <t>フク</t>
    </rPh>
    <phoneticPr fontId="3"/>
  </si>
  <si>
    <t>　　　2　各構成比は、小数点第二位で四捨五入のため、合計値が100％にならない場合がある。</t>
    <rPh sb="5" eb="6">
      <t>カク</t>
    </rPh>
    <rPh sb="6" eb="9">
      <t>コウセイヒ</t>
    </rPh>
    <rPh sb="11" eb="14">
      <t>ショウスウテン</t>
    </rPh>
    <rPh sb="14" eb="15">
      <t>ダイ</t>
    </rPh>
    <rPh sb="15" eb="16">
      <t>ニ</t>
    </rPh>
    <rPh sb="16" eb="17">
      <t>イ</t>
    </rPh>
    <rPh sb="18" eb="22">
      <t>シシャゴニュウ</t>
    </rPh>
    <rPh sb="26" eb="29">
      <t>ゴウケイチ</t>
    </rPh>
    <rPh sb="39" eb="41">
      <t>バアイ</t>
    </rPh>
    <phoneticPr fontId="3"/>
  </si>
  <si>
    <t>　　　平成24年は住民基本台帳の人数であり、平成25年以降は住民基本台帳に基づく日本人の人数である。</t>
    <rPh sb="3" eb="5">
      <t>ヘイセイ</t>
    </rPh>
    <rPh sb="7" eb="8">
      <t>ネン</t>
    </rPh>
    <rPh sb="9" eb="11">
      <t>ジュウミン</t>
    </rPh>
    <rPh sb="11" eb="13">
      <t>キホン</t>
    </rPh>
    <rPh sb="13" eb="15">
      <t>ダイチョウ</t>
    </rPh>
    <rPh sb="16" eb="18">
      <t>ニンズ</t>
    </rPh>
    <phoneticPr fontId="3"/>
  </si>
  <si>
    <t>　　　3　墨田区:母の年齢(15～49歳)の5歳階級の出生率×5の合計(小数点以下第3位を四捨五入）</t>
    <phoneticPr fontId="3"/>
  </si>
  <si>
    <t>平成27年</t>
    <phoneticPr fontId="3"/>
  </si>
  <si>
    <t>平成28年</t>
  </si>
  <si>
    <t>令和2年</t>
    <rPh sb="0" eb="2">
      <t>レイワ</t>
    </rPh>
    <rPh sb="3" eb="4">
      <t>ネン</t>
    </rPh>
    <phoneticPr fontId="3"/>
  </si>
  <si>
    <t>令和4年</t>
    <rPh sb="0" eb="2">
      <t>レイワ</t>
    </rPh>
    <rPh sb="3" eb="4">
      <t>ネン</t>
    </rPh>
    <phoneticPr fontId="3"/>
  </si>
  <si>
    <t>平成29年</t>
  </si>
  <si>
    <t>平成30年</t>
  </si>
  <si>
    <t>令和4年</t>
    <rPh sb="0" eb="2">
      <t>レイワ</t>
    </rPh>
    <phoneticPr fontId="3"/>
  </si>
  <si>
    <t>構成比(％)</t>
  </si>
  <si>
    <t>令和2年</t>
    <rPh sb="0" eb="2">
      <t>レイワ</t>
    </rPh>
    <phoneticPr fontId="3"/>
  </si>
  <si>
    <t>令和2年</t>
    <rPh sb="0" eb="2">
      <t>レイワ</t>
    </rPh>
    <rPh sb="3" eb="4">
      <t>ネン</t>
    </rPh>
    <phoneticPr fontId="3"/>
  </si>
  <si>
    <t>令和2年</t>
    <rPh sb="0" eb="2">
      <t>レイワ</t>
    </rPh>
    <phoneticPr fontId="3"/>
  </si>
  <si>
    <t>北マケドニア共和国</t>
    <rPh sb="0" eb="1">
      <t>キタ</t>
    </rPh>
    <rPh sb="6" eb="8">
      <t>キョウワ</t>
    </rPh>
    <rPh sb="8" eb="9">
      <t>コク</t>
    </rPh>
    <phoneticPr fontId="3"/>
  </si>
  <si>
    <t>中国</t>
    <rPh sb="0" eb="2">
      <t>チュウゴク</t>
    </rPh>
    <phoneticPr fontId="3"/>
  </si>
  <si>
    <t>台湾</t>
    <rPh sb="0" eb="2">
      <t>タイワン</t>
    </rPh>
    <phoneticPr fontId="3"/>
  </si>
  <si>
    <t>コンゴ民主共和国</t>
    <rPh sb="3" eb="5">
      <t>ミンシュ</t>
    </rPh>
    <rPh sb="5" eb="8">
      <t>キョウワコク</t>
    </rPh>
    <phoneticPr fontId="3"/>
  </si>
  <si>
    <t>英国</t>
    <rPh sb="0" eb="2">
      <t>エイコク</t>
    </rPh>
    <phoneticPr fontId="3"/>
  </si>
  <si>
    <t>米国</t>
    <rPh sb="0" eb="2">
      <t>ベイコク</t>
    </rPh>
    <phoneticPr fontId="3"/>
  </si>
  <si>
    <t>無国籍</t>
    <rPh sb="0" eb="3">
      <t>ムコクセキ</t>
    </rPh>
    <phoneticPr fontId="3"/>
  </si>
  <si>
    <t>朝鮮</t>
    <rPh sb="0" eb="2">
      <t>チョウセン</t>
    </rPh>
    <phoneticPr fontId="3"/>
  </si>
  <si>
    <t>韓国</t>
    <rPh sb="0" eb="2">
      <t>カンコク</t>
    </rPh>
    <phoneticPr fontId="3"/>
  </si>
  <si>
    <t>合計</t>
    <rPh sb="0" eb="2">
      <t>ゴウケイ</t>
    </rPh>
    <phoneticPr fontId="3"/>
  </si>
  <si>
    <t>（注）1　令和2年以前の数値は、国勢調査による実績値。</t>
    <rPh sb="5" eb="7">
      <t>レイワ</t>
    </rPh>
    <rPh sb="8" eb="9">
      <t>ネン</t>
    </rPh>
    <rPh sb="9" eb="11">
      <t>イゼン</t>
    </rPh>
    <rPh sb="12" eb="14">
      <t>スウチ</t>
    </rPh>
    <rPh sb="16" eb="18">
      <t>コクセイ</t>
    </rPh>
    <rPh sb="23" eb="26">
      <t>ジッセキチ</t>
    </rPh>
    <phoneticPr fontId="3"/>
  </si>
  <si>
    <t>　　　2　令和7年以降の数値は、「東京都の人口予測」による。</t>
    <rPh sb="5" eb="7">
      <t>レイワ</t>
    </rPh>
    <rPh sb="8" eb="9">
      <t>ネン</t>
    </rPh>
    <rPh sb="9" eb="11">
      <t>イコウ</t>
    </rPh>
    <rPh sb="12" eb="14">
      <t>スウチ</t>
    </rPh>
    <phoneticPr fontId="3"/>
  </si>
  <si>
    <t>各年10月1日現在</t>
    <phoneticPr fontId="3"/>
  </si>
  <si>
    <t>人口密度　（人/Km²）</t>
    <phoneticPr fontId="3"/>
  </si>
  <si>
    <t>性比</t>
    <phoneticPr fontId="3"/>
  </si>
  <si>
    <t>1世帯当たり人員</t>
    <phoneticPr fontId="3"/>
  </si>
  <si>
    <t>世帯数</t>
    <phoneticPr fontId="3"/>
  </si>
  <si>
    <t>　　　　　年齢不詳人口は、平成12年114人、17年81人、22年969人、27年2,160人、令和2年319人である。</t>
    <rPh sb="5" eb="7">
      <t>ネンレイ</t>
    </rPh>
    <rPh sb="7" eb="9">
      <t>フショウ</t>
    </rPh>
    <rPh sb="9" eb="11">
      <t>ジンコウ</t>
    </rPh>
    <rPh sb="13" eb="15">
      <t>ヘイセイ</t>
    </rPh>
    <rPh sb="17" eb="18">
      <t>ネン</t>
    </rPh>
    <rPh sb="25" eb="26">
      <t>ネン</t>
    </rPh>
    <rPh sb="28" eb="29">
      <t>ニン</t>
    </rPh>
    <rPh sb="32" eb="33">
      <t>ネン</t>
    </rPh>
    <rPh sb="36" eb="37">
      <t>ニン</t>
    </rPh>
    <rPh sb="40" eb="41">
      <t>ネン</t>
    </rPh>
    <phoneticPr fontId="3"/>
  </si>
  <si>
    <t>令和5年</t>
    <rPh sb="0" eb="2">
      <t>レイワ</t>
    </rPh>
    <rPh sb="3" eb="4">
      <t>ネン</t>
    </rPh>
    <phoneticPr fontId="3"/>
  </si>
  <si>
    <t>令和5年</t>
    <rPh sb="0" eb="2">
      <t>レイワ</t>
    </rPh>
    <phoneticPr fontId="3"/>
  </si>
  <si>
    <t>令和6年</t>
    <rPh sb="0" eb="2">
      <t>レイワ</t>
    </rPh>
    <rPh sb="3" eb="4">
      <t>ネン</t>
    </rPh>
    <phoneticPr fontId="3"/>
  </si>
  <si>
    <t>令和6年</t>
    <rPh sb="0" eb="2">
      <t>レイワ</t>
    </rPh>
    <phoneticPr fontId="3"/>
  </si>
  <si>
    <t>△28,235</t>
  </si>
  <si>
    <t>△594</t>
  </si>
  <si>
    <t>南アフリカ共和国</t>
    <rPh sb="0" eb="1">
      <t>ミナミ</t>
    </rPh>
    <rPh sb="5" eb="8">
      <t>キョウワコク</t>
    </rPh>
    <phoneticPr fontId="3"/>
  </si>
  <si>
    <r>
      <t xml:space="preserve">  〃</t>
    </r>
    <r>
      <rPr>
        <sz val="10"/>
        <rFont val="ＭＳ Ｐゴシック"/>
        <family val="3"/>
        <charset val="128"/>
      </rPr>
      <t xml:space="preserve">  </t>
    </r>
    <r>
      <rPr>
        <sz val="11"/>
        <rFont val="ＭＳ Ｐゴシック"/>
        <family val="3"/>
        <charset val="128"/>
      </rPr>
      <t>7年</t>
    </r>
    <rPh sb="6" eb="7">
      <t>ネン</t>
    </rPh>
    <phoneticPr fontId="3"/>
  </si>
  <si>
    <t>　〃   12年</t>
    <rPh sb="7" eb="8">
      <t>ネン</t>
    </rPh>
    <phoneticPr fontId="3"/>
  </si>
  <si>
    <t>　〃   17年</t>
    <rPh sb="7" eb="8">
      <t>ネン</t>
    </rPh>
    <phoneticPr fontId="3"/>
  </si>
  <si>
    <r>
      <t xml:space="preserve">　〃   </t>
    </r>
    <r>
      <rPr>
        <sz val="11"/>
        <rFont val="ＭＳ Ｐゴシック"/>
        <family val="3"/>
        <charset val="128"/>
      </rPr>
      <t>22年</t>
    </r>
    <rPh sb="7" eb="8">
      <t>ネン</t>
    </rPh>
    <phoneticPr fontId="3"/>
  </si>
  <si>
    <t>　〃   27年</t>
    <rPh sb="7" eb="8">
      <t>ネン</t>
    </rPh>
    <phoneticPr fontId="3"/>
  </si>
  <si>
    <r>
      <t xml:space="preserve">  〃</t>
    </r>
    <r>
      <rPr>
        <sz val="9"/>
        <rFont val="ＭＳ Ｐゴシック"/>
        <family val="3"/>
        <charset val="128"/>
      </rPr>
      <t xml:space="preserve">    </t>
    </r>
    <r>
      <rPr>
        <sz val="11"/>
        <rFont val="ＭＳ Ｐゴシック"/>
        <family val="3"/>
        <charset val="128"/>
      </rPr>
      <t>60年</t>
    </r>
    <rPh sb="9" eb="10">
      <t>ネン</t>
    </rPh>
    <phoneticPr fontId="3"/>
  </si>
  <si>
    <r>
      <t>令和</t>
    </r>
    <r>
      <rPr>
        <sz val="10"/>
        <rFont val="ＭＳ Ｐゴシック"/>
        <family val="3"/>
        <charset val="128"/>
      </rPr>
      <t xml:space="preserve">    </t>
    </r>
    <r>
      <rPr>
        <sz val="11"/>
        <rFont val="ＭＳ Ｐゴシック"/>
        <family val="3"/>
        <charset val="128"/>
      </rPr>
      <t>2年</t>
    </r>
    <rPh sb="0" eb="2">
      <t>レイワ</t>
    </rPh>
    <rPh sb="7" eb="8">
      <t>ネン</t>
    </rPh>
    <phoneticPr fontId="3"/>
  </si>
  <si>
    <r>
      <t xml:space="preserve">  〃</t>
    </r>
    <r>
      <rPr>
        <sz val="9"/>
        <rFont val="ＭＳ Ｐゴシック"/>
        <family val="3"/>
        <charset val="128"/>
      </rPr>
      <t xml:space="preserve">      </t>
    </r>
    <r>
      <rPr>
        <sz val="11"/>
        <rFont val="ＭＳ Ｐゴシック"/>
        <family val="3"/>
        <charset val="128"/>
      </rPr>
      <t>7年</t>
    </r>
    <rPh sb="10" eb="11">
      <t>ネン</t>
    </rPh>
    <phoneticPr fontId="3"/>
  </si>
  <si>
    <r>
      <t>昭和</t>
    </r>
    <r>
      <rPr>
        <sz val="9"/>
        <rFont val="ＭＳ Ｐゴシック"/>
        <family val="3"/>
        <charset val="128"/>
      </rPr>
      <t xml:space="preserve">  </t>
    </r>
    <r>
      <rPr>
        <sz val="11"/>
        <rFont val="ＭＳ Ｐゴシック"/>
        <family val="3"/>
        <charset val="128"/>
      </rPr>
      <t>55年</t>
    </r>
    <rPh sb="0" eb="2">
      <t>ショウワ</t>
    </rPh>
    <rPh sb="6" eb="7">
      <t>ネン</t>
    </rPh>
    <phoneticPr fontId="3"/>
  </si>
  <si>
    <r>
      <t>平成</t>
    </r>
    <r>
      <rPr>
        <sz val="7"/>
        <rFont val="ＭＳ Ｐゴシック"/>
        <family val="3"/>
        <charset val="128"/>
      </rPr>
      <t xml:space="preserve">     </t>
    </r>
    <r>
      <rPr>
        <sz val="11"/>
        <rFont val="ＭＳ Ｐゴシック"/>
        <family val="3"/>
        <charset val="128"/>
      </rPr>
      <t>2年</t>
    </r>
    <rPh sb="8" eb="9">
      <t>ネン</t>
    </rPh>
    <phoneticPr fontId="3"/>
  </si>
  <si>
    <r>
      <t>令和</t>
    </r>
    <r>
      <rPr>
        <sz val="8"/>
        <rFont val="ＭＳ Ｐゴシック"/>
        <family val="3"/>
        <charset val="128"/>
      </rPr>
      <t xml:space="preserve"> </t>
    </r>
    <r>
      <rPr>
        <sz val="11"/>
        <rFont val="ＭＳ Ｐゴシック"/>
        <family val="3"/>
        <charset val="128"/>
      </rPr>
      <t>2年</t>
    </r>
    <rPh sb="0" eb="2">
      <t>レイワ</t>
    </rPh>
    <rPh sb="4" eb="5">
      <t>ネン</t>
    </rPh>
    <phoneticPr fontId="3"/>
  </si>
  <si>
    <r>
      <t>平成</t>
    </r>
    <r>
      <rPr>
        <sz val="8"/>
        <rFont val="ＭＳ Ｐゴシック"/>
        <family val="3"/>
        <charset val="128"/>
      </rPr>
      <t xml:space="preserve"> </t>
    </r>
    <r>
      <rPr>
        <sz val="11"/>
        <rFont val="ＭＳ Ｐゴシック"/>
        <family val="3"/>
        <charset val="128"/>
      </rPr>
      <t>2年</t>
    </r>
    <rPh sb="4" eb="5">
      <t>ネン</t>
    </rPh>
    <phoneticPr fontId="3"/>
  </si>
  <si>
    <r>
      <t>大正</t>
    </r>
    <r>
      <rPr>
        <sz val="8"/>
        <rFont val="ＭＳ Ｐゴシック"/>
        <family val="3"/>
        <charset val="128"/>
      </rPr>
      <t xml:space="preserve"> </t>
    </r>
    <r>
      <rPr>
        <sz val="11"/>
        <rFont val="ＭＳ Ｐゴシック"/>
        <family val="3"/>
        <charset val="128"/>
      </rPr>
      <t>9年</t>
    </r>
    <rPh sb="0" eb="2">
      <t>タイショウ</t>
    </rPh>
    <rPh sb="4" eb="5">
      <t>ネン</t>
    </rPh>
    <phoneticPr fontId="3"/>
  </si>
  <si>
    <r>
      <rPr>
        <sz val="8"/>
        <rFont val="ＭＳ Ｐゴシック"/>
        <family val="3"/>
        <charset val="128"/>
      </rPr>
      <t xml:space="preserve">  </t>
    </r>
    <r>
      <rPr>
        <sz val="11"/>
        <rFont val="ＭＳ Ｐゴシック"/>
        <family val="3"/>
        <charset val="128"/>
      </rPr>
      <t xml:space="preserve"> 〃14年</t>
    </r>
    <rPh sb="6" eb="7">
      <t>ネン</t>
    </rPh>
    <phoneticPr fontId="3"/>
  </si>
  <si>
    <r>
      <t>令和2</t>
    </r>
    <r>
      <rPr>
        <sz val="11"/>
        <rFont val="ＭＳ Ｐゴシック"/>
        <family val="3"/>
        <charset val="128"/>
      </rPr>
      <t>7</t>
    </r>
    <r>
      <rPr>
        <sz val="11"/>
        <rFont val="ＭＳ Ｐゴシック"/>
        <family val="3"/>
        <charset val="128"/>
      </rPr>
      <t>年</t>
    </r>
    <rPh sb="0" eb="2">
      <t>レイワ</t>
    </rPh>
    <rPh sb="4" eb="5">
      <t>ネン</t>
    </rPh>
    <phoneticPr fontId="3"/>
  </si>
  <si>
    <t>令和7年</t>
    <rPh sb="0" eb="2">
      <t>レイワ</t>
    </rPh>
    <phoneticPr fontId="3"/>
  </si>
  <si>
    <t>△6,867</t>
  </si>
  <si>
    <t>△8,038</t>
  </si>
  <si>
    <t>△16,595</t>
  </si>
  <si>
    <t>△26,369</t>
  </si>
  <si>
    <t>△23,462</t>
  </si>
  <si>
    <t>△8,661</t>
  </si>
  <si>
    <t>△192</t>
  </si>
  <si>
    <t>△384</t>
  </si>
  <si>
    <t>△607</t>
  </si>
  <si>
    <t>4年～5年</t>
  </si>
  <si>
    <t>5年～6年</t>
    <phoneticPr fontId="3"/>
  </si>
  <si>
    <t>↓Ｑ３のセルに　区勢概要　該当ページから貼り付ける</t>
    <rPh sb="8" eb="9">
      <t>ク</t>
    </rPh>
    <rPh sb="9" eb="10">
      <t>ゼイ</t>
    </rPh>
    <rPh sb="10" eb="12">
      <t>ガイヨウ</t>
    </rPh>
    <rPh sb="13" eb="15">
      <t>ガイトウ</t>
    </rPh>
    <rPh sb="20" eb="21">
      <t>ハ</t>
    </rPh>
    <rPh sb="22" eb="23">
      <t>ツ</t>
    </rPh>
    <phoneticPr fontId="3"/>
  </si>
  <si>
    <t>単位:人　　令和7年1月1日現在</t>
    <rPh sb="6" eb="8">
      <t>レイワ</t>
    </rPh>
    <phoneticPr fontId="3"/>
  </si>
  <si>
    <t>△30,401</t>
    <phoneticPr fontId="3"/>
  </si>
  <si>
    <t>△694</t>
    <phoneticPr fontId="3"/>
  </si>
  <si>
    <r>
      <t>住民基本台帳に基づく外国人数</t>
    </r>
    <r>
      <rPr>
        <sz val="11"/>
        <rFont val="ＭＳ Ｐ明朝"/>
        <family val="1"/>
        <charset val="128"/>
      </rPr>
      <t>　　　　　　　　　　（令和7年3月31日現在）</t>
    </r>
    <rPh sb="0" eb="2">
      <t>ジュウミン</t>
    </rPh>
    <rPh sb="2" eb="4">
      <t>キホン</t>
    </rPh>
    <rPh sb="4" eb="6">
      <t>ダイチョウ</t>
    </rPh>
    <rPh sb="7" eb="8">
      <t>モト</t>
    </rPh>
    <rPh sb="10" eb="12">
      <t>ガイコク</t>
    </rPh>
    <rPh sb="12" eb="13">
      <t>ジン</t>
    </rPh>
    <rPh sb="13" eb="14">
      <t>スウ</t>
    </rPh>
    <rPh sb="25" eb="27">
      <t>レイワ</t>
    </rPh>
    <rPh sb="28" eb="29">
      <t>ネン</t>
    </rPh>
    <rPh sb="30" eb="31">
      <t>ツキ</t>
    </rPh>
    <rPh sb="33" eb="34">
      <t>ニチ</t>
    </rPh>
    <rPh sb="34" eb="36">
      <t>ゲンザイ</t>
    </rPh>
    <phoneticPr fontId="3"/>
  </si>
  <si>
    <t>アルジェリア</t>
    <phoneticPr fontId="3"/>
  </si>
  <si>
    <t>リベリア</t>
    <phoneticPr fontId="3"/>
  </si>
  <si>
    <t>アルゼンチン</t>
    <phoneticPr fontId="3"/>
  </si>
  <si>
    <t>オーストラリア</t>
    <phoneticPr fontId="3"/>
  </si>
  <si>
    <t>オーストリア</t>
    <phoneticPr fontId="3"/>
  </si>
  <si>
    <t>マリ</t>
    <phoneticPr fontId="3"/>
  </si>
  <si>
    <t>ベルギー</t>
    <phoneticPr fontId="3"/>
  </si>
  <si>
    <t>ボリビア</t>
    <phoneticPr fontId="3"/>
  </si>
  <si>
    <t>ブラジル</t>
    <phoneticPr fontId="3"/>
  </si>
  <si>
    <t>ブルガリア</t>
    <phoneticPr fontId="3"/>
  </si>
  <si>
    <t>モルドバ</t>
    <phoneticPr fontId="3"/>
  </si>
  <si>
    <t>ミャンマー</t>
    <phoneticPr fontId="3"/>
  </si>
  <si>
    <t>ボツワナ</t>
    <phoneticPr fontId="3"/>
  </si>
  <si>
    <t>ネパール</t>
    <phoneticPr fontId="3"/>
  </si>
  <si>
    <t>バングラデシュ</t>
    <phoneticPr fontId="3"/>
  </si>
  <si>
    <t>オランダ</t>
    <phoneticPr fontId="3"/>
  </si>
  <si>
    <t>ブルネイ</t>
    <phoneticPr fontId="3"/>
  </si>
  <si>
    <t>ニュージーランド</t>
    <phoneticPr fontId="3"/>
  </si>
  <si>
    <t>ベラルーシ</t>
    <phoneticPr fontId="3"/>
  </si>
  <si>
    <t>ニカラグア</t>
    <phoneticPr fontId="3"/>
  </si>
  <si>
    <t>カンボジア</t>
    <phoneticPr fontId="3"/>
  </si>
  <si>
    <t>ナイジェリア</t>
    <phoneticPr fontId="3"/>
  </si>
  <si>
    <t>カメルーン</t>
    <phoneticPr fontId="3"/>
  </si>
  <si>
    <t>ノルウェー</t>
    <phoneticPr fontId="3"/>
  </si>
  <si>
    <t>カナダ</t>
    <phoneticPr fontId="3"/>
  </si>
  <si>
    <t>パキスタン</t>
    <phoneticPr fontId="3"/>
  </si>
  <si>
    <t>スリランカ</t>
    <phoneticPr fontId="3"/>
  </si>
  <si>
    <t>ペルー</t>
    <phoneticPr fontId="3"/>
  </si>
  <si>
    <t>チリ</t>
    <phoneticPr fontId="3"/>
  </si>
  <si>
    <t>フィリピン</t>
    <phoneticPr fontId="3"/>
  </si>
  <si>
    <t>ポーランド</t>
    <phoneticPr fontId="3"/>
  </si>
  <si>
    <t>ポルトガル</t>
    <phoneticPr fontId="3"/>
  </si>
  <si>
    <t>コロンビア</t>
    <phoneticPr fontId="3"/>
  </si>
  <si>
    <t>ルーマニア</t>
    <phoneticPr fontId="3"/>
  </si>
  <si>
    <t>ロシア</t>
    <phoneticPr fontId="3"/>
  </si>
  <si>
    <t>コスタリカ</t>
    <phoneticPr fontId="3"/>
  </si>
  <si>
    <t>セネガル</t>
    <phoneticPr fontId="3"/>
  </si>
  <si>
    <t>キューバ</t>
    <phoneticPr fontId="3"/>
  </si>
  <si>
    <t>スペイン</t>
    <phoneticPr fontId="3"/>
  </si>
  <si>
    <t>クロアチア</t>
    <phoneticPr fontId="3"/>
  </si>
  <si>
    <t>スウェーデン</t>
    <phoneticPr fontId="3"/>
  </si>
  <si>
    <t>チェコ</t>
    <phoneticPr fontId="3"/>
  </si>
  <si>
    <t>スイス</t>
    <phoneticPr fontId="3"/>
  </si>
  <si>
    <t>ベナン</t>
    <phoneticPr fontId="3"/>
  </si>
  <si>
    <t>シンガポール</t>
    <phoneticPr fontId="3"/>
  </si>
  <si>
    <t>デンマーク</t>
    <phoneticPr fontId="3"/>
  </si>
  <si>
    <t>タイ</t>
    <phoneticPr fontId="3"/>
  </si>
  <si>
    <t>エルサルバドル</t>
    <phoneticPr fontId="3"/>
  </si>
  <si>
    <t>タンザニア</t>
    <phoneticPr fontId="3"/>
  </si>
  <si>
    <t>エチオピア</t>
    <phoneticPr fontId="3"/>
  </si>
  <si>
    <t>チュニジア</t>
    <phoneticPr fontId="3"/>
  </si>
  <si>
    <t>フィンランド</t>
    <phoneticPr fontId="3"/>
  </si>
  <si>
    <t>トルコ</t>
    <phoneticPr fontId="3"/>
  </si>
  <si>
    <t>フランス</t>
    <phoneticPr fontId="3"/>
  </si>
  <si>
    <t>トンガ</t>
    <phoneticPr fontId="3"/>
  </si>
  <si>
    <t>ドイツ</t>
    <phoneticPr fontId="3"/>
  </si>
  <si>
    <t>ウガンダ</t>
    <phoneticPr fontId="3"/>
  </si>
  <si>
    <t>ガーナ</t>
    <phoneticPr fontId="3"/>
  </si>
  <si>
    <t>ギリシャ</t>
    <phoneticPr fontId="3"/>
  </si>
  <si>
    <t>エジプト</t>
    <phoneticPr fontId="3"/>
  </si>
  <si>
    <t>ギニア</t>
    <phoneticPr fontId="3"/>
  </si>
  <si>
    <t>ガンビア</t>
    <phoneticPr fontId="3"/>
  </si>
  <si>
    <t>ハンガリー</t>
    <phoneticPr fontId="3"/>
  </si>
  <si>
    <t>ウルグアイ</t>
    <phoneticPr fontId="3"/>
  </si>
  <si>
    <t>アイスランド</t>
    <phoneticPr fontId="3"/>
  </si>
  <si>
    <t>ウクライナ</t>
    <phoneticPr fontId="3"/>
  </si>
  <si>
    <t>インド</t>
    <phoneticPr fontId="3"/>
  </si>
  <si>
    <t>ウズベキスタン</t>
    <phoneticPr fontId="3"/>
  </si>
  <si>
    <t>インドネシア</t>
    <phoneticPr fontId="3"/>
  </si>
  <si>
    <t>ベネズエラ</t>
    <phoneticPr fontId="3"/>
  </si>
  <si>
    <t>イラン</t>
    <phoneticPr fontId="3"/>
  </si>
  <si>
    <t>ベトナム</t>
    <phoneticPr fontId="3"/>
  </si>
  <si>
    <t>イラク</t>
    <phoneticPr fontId="3"/>
  </si>
  <si>
    <t>バヌアツ</t>
    <phoneticPr fontId="3"/>
  </si>
  <si>
    <t>アイルランド</t>
    <phoneticPr fontId="3"/>
  </si>
  <si>
    <t>イスラエル</t>
    <phoneticPr fontId="3"/>
  </si>
  <si>
    <t>スロベニア</t>
    <phoneticPr fontId="3"/>
  </si>
  <si>
    <t>イタリア</t>
    <phoneticPr fontId="3"/>
  </si>
  <si>
    <t>スロバキア</t>
    <phoneticPr fontId="3"/>
  </si>
  <si>
    <t>ヨルダン</t>
    <phoneticPr fontId="3"/>
  </si>
  <si>
    <t>パレスチナ</t>
    <phoneticPr fontId="3"/>
  </si>
  <si>
    <t>ケニア</t>
    <phoneticPr fontId="3"/>
  </si>
  <si>
    <t>ラオス</t>
    <phoneticPr fontId="3"/>
  </si>
  <si>
    <t>△0.0024</t>
    <phoneticPr fontId="3"/>
  </si>
  <si>
    <t>△0.0014</t>
    <phoneticPr fontId="3"/>
  </si>
  <si>
    <t>△0.0334</t>
    <phoneticPr fontId="3"/>
  </si>
  <si>
    <t>△0.0084</t>
    <phoneticPr fontId="3"/>
  </si>
  <si>
    <t>△0.0013</t>
    <phoneticPr fontId="3"/>
  </si>
  <si>
    <r>
      <t>　　　4　全国、東京都の数値:令和</t>
    </r>
    <r>
      <rPr>
        <sz val="11"/>
        <rFont val="ＭＳ Ｐゴシック"/>
        <family val="3"/>
        <charset val="128"/>
      </rPr>
      <t>6</t>
    </r>
    <r>
      <rPr>
        <sz val="11"/>
        <rFont val="ＭＳ Ｐゴシック"/>
        <family val="3"/>
        <charset val="128"/>
      </rPr>
      <t>年：「人口動態統計月報年計（概数）の概況」（厚生労働省）</t>
    </r>
    <rPh sb="5" eb="7">
      <t>ゼンコク</t>
    </rPh>
    <rPh sb="12" eb="14">
      <t>スウチ</t>
    </rPh>
    <rPh sb="15" eb="17">
      <t>レイワ</t>
    </rPh>
    <rPh sb="18" eb="19">
      <t>ネン</t>
    </rPh>
    <rPh sb="19" eb="20">
      <t>ヘイネン</t>
    </rPh>
    <rPh sb="21" eb="23">
      <t>ジンコウ</t>
    </rPh>
    <rPh sb="23" eb="25">
      <t>ドウタイ</t>
    </rPh>
    <rPh sb="25" eb="27">
      <t>トウケイ</t>
    </rPh>
    <rPh sb="27" eb="29">
      <t>ゲッポウ</t>
    </rPh>
    <rPh sb="29" eb="31">
      <t>ネンケイ</t>
    </rPh>
    <rPh sb="32" eb="34">
      <t>ガイスウ</t>
    </rPh>
    <rPh sb="36" eb="38">
      <t>ガイキョウ</t>
    </rPh>
    <rPh sb="40" eb="42">
      <t>コウセイ</t>
    </rPh>
    <rPh sb="42" eb="45">
      <t>ロウドウショウ</t>
    </rPh>
    <phoneticPr fontId="3"/>
  </si>
  <si>
    <t>　　　　　　　　　　　　　　　　　　令和5年以前：「人口動態統計（確定数）の概況」（厚生労働省）</t>
    <rPh sb="18" eb="20">
      <t>レイワ</t>
    </rPh>
    <phoneticPr fontId="3"/>
  </si>
  <si>
    <r>
      <t>（注）2　幼年人口指数＝幼年（</t>
    </r>
    <r>
      <rPr>
        <sz val="11"/>
        <rFont val="ＭＳ Ｐゴシック"/>
        <family val="3"/>
        <charset val="128"/>
      </rPr>
      <t>0</t>
    </r>
    <r>
      <rPr>
        <sz val="11"/>
        <rFont val="ＭＳ Ｐゴシック"/>
        <family val="3"/>
        <charset val="128"/>
      </rPr>
      <t>～14）人口／生産年齢（15～64）人口×</t>
    </r>
    <r>
      <rPr>
        <sz val="11"/>
        <rFont val="ＭＳ Ｐゴシック"/>
        <family val="3"/>
        <charset val="128"/>
      </rPr>
      <t>100</t>
    </r>
    <rPh sb="1" eb="2">
      <t>チュウ</t>
    </rPh>
    <rPh sb="5" eb="7">
      <t>ヨウネン</t>
    </rPh>
    <rPh sb="7" eb="9">
      <t>ジンコウ</t>
    </rPh>
    <rPh sb="9" eb="11">
      <t>シスウ</t>
    </rPh>
    <rPh sb="12" eb="14">
      <t>ヨウネン</t>
    </rPh>
    <rPh sb="20" eb="22">
      <t>ジンコウ</t>
    </rPh>
    <rPh sb="23" eb="25">
      <t>セイサン</t>
    </rPh>
    <rPh sb="25" eb="27">
      <t>ネンレイ</t>
    </rPh>
    <rPh sb="34" eb="36">
      <t>ジンコウ</t>
    </rPh>
    <phoneticPr fontId="3"/>
  </si>
  <si>
    <r>
      <t>（注）3　老年人口指数＝老年(65以上）人口／生産年齢人口×</t>
    </r>
    <r>
      <rPr>
        <sz val="11"/>
        <rFont val="ＭＳ Ｐゴシック"/>
        <family val="3"/>
        <charset val="128"/>
      </rPr>
      <t>100</t>
    </r>
    <rPh sb="5" eb="7">
      <t>ロウネン</t>
    </rPh>
    <rPh sb="7" eb="9">
      <t>ジンコウ</t>
    </rPh>
    <rPh sb="9" eb="11">
      <t>シスウ</t>
    </rPh>
    <rPh sb="12" eb="14">
      <t>ロウネン</t>
    </rPh>
    <rPh sb="17" eb="19">
      <t>イジョウ</t>
    </rPh>
    <rPh sb="20" eb="22">
      <t>ジンコウ</t>
    </rPh>
    <rPh sb="23" eb="24">
      <t>セイ</t>
    </rPh>
    <rPh sb="24" eb="25">
      <t>サン</t>
    </rPh>
    <rPh sb="25" eb="27">
      <t>ネンレイ</t>
    </rPh>
    <rPh sb="27" eb="29">
      <t>ジンコウ</t>
    </rPh>
    <phoneticPr fontId="3"/>
  </si>
  <si>
    <r>
      <t>（注）4　従属人口指数＝（幼年人口＋老年人口）／生産年齢人口×</t>
    </r>
    <r>
      <rPr>
        <sz val="11"/>
        <rFont val="ＭＳ Ｐゴシック"/>
        <family val="3"/>
        <charset val="128"/>
      </rPr>
      <t>100</t>
    </r>
    <rPh sb="5" eb="7">
      <t>ジュウゾク</t>
    </rPh>
    <rPh sb="7" eb="9">
      <t>ジンコウ</t>
    </rPh>
    <rPh sb="9" eb="11">
      <t>シスウ</t>
    </rPh>
    <rPh sb="13" eb="15">
      <t>ヨウネン</t>
    </rPh>
    <rPh sb="15" eb="17">
      <t>ジンコウ</t>
    </rPh>
    <rPh sb="18" eb="20">
      <t>ロウネン</t>
    </rPh>
    <rPh sb="20" eb="22">
      <t>ジンコウ</t>
    </rPh>
    <rPh sb="24" eb="25">
      <t>セイ</t>
    </rPh>
    <rPh sb="25" eb="26">
      <t>サン</t>
    </rPh>
    <rPh sb="26" eb="28">
      <t>ネンレイ</t>
    </rPh>
    <rPh sb="28" eb="30">
      <t>ジンコウ</t>
    </rPh>
    <phoneticPr fontId="3"/>
  </si>
  <si>
    <t>令和7年3月31日現在</t>
    <rPh sb="0" eb="2">
      <t>レイワ</t>
    </rPh>
    <phoneticPr fontId="3"/>
  </si>
  <si>
    <r>
      <t>各年1</t>
    </r>
    <r>
      <rPr>
        <sz val="11"/>
        <rFont val="ＭＳ Ｐゴシック"/>
        <family val="3"/>
        <charset val="128"/>
      </rPr>
      <t>0</t>
    </r>
    <r>
      <rPr>
        <sz val="11"/>
        <rFont val="ＭＳ Ｐゴシック"/>
        <family val="3"/>
        <charset val="128"/>
      </rPr>
      <t>月</t>
    </r>
    <r>
      <rPr>
        <sz val="11"/>
        <rFont val="ＭＳ Ｐゴシック"/>
        <family val="3"/>
        <charset val="128"/>
      </rPr>
      <t>1</t>
    </r>
    <r>
      <rPr>
        <sz val="11"/>
        <rFont val="ＭＳ Ｐゴシック"/>
        <family val="3"/>
        <charset val="128"/>
      </rPr>
      <t>日現在</t>
    </r>
    <phoneticPr fontId="3"/>
  </si>
  <si>
    <t>△0.04</t>
    <phoneticPr fontId="3"/>
  </si>
  <si>
    <t>△0.0300</t>
    <phoneticPr fontId="3"/>
  </si>
  <si>
    <t>△0.0500</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</si>
</sst>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176" formatCode="#,##0_ "/>
    <numFmt numFmtId="177" formatCode="#,##0_);[Red]\(#,##0\)"/>
    <numFmt numFmtId="178" formatCode="0.00_ "/>
    <numFmt numFmtId="179" formatCode="#,##0.00_);[Red]\(#,##0.00\)"/>
    <numFmt numFmtId="180" formatCode="#,##0.0_ "/>
    <numFmt numFmtId="181" formatCode="0.0_);[Red]\(0.0\)"/>
    <numFmt numFmtId="182" formatCode="0.0_ "/>
    <numFmt numFmtId="183" formatCode="#,##0;&quot;△ &quot;#,##0"/>
    <numFmt numFmtId="184" formatCode="0.0_);\(0.0\)"/>
    <numFmt numFmtId="185" formatCode="0.00;&quot;△ &quot;0.00"/>
    <numFmt numFmtId="186" formatCode="0.0000;&quot;△ &quot;0.0000"/>
    <numFmt numFmtId="187" formatCode="0.0000_ "/>
    <numFmt numFmtId="188" formatCode="&quot;－&quot;@&quot;－&quot;"/>
    <numFmt numFmtId="189" formatCode="0.0000"/>
    <numFmt numFmtId="190" formatCode="#,##0.0_);[Red]\(#,##0.0\)"/>
    <numFmt numFmtId="191" formatCode="0;&quot;△ &quot;0"/>
  </numFmts>
  <fonts count="60" x14ac:knownFonts="1">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4"/>
      <name val="ＭＳ Ｐゴシック"/>
      <family val="3"/>
      <charset val="128"/>
    </font>
    <font>
      <sz val="11"/>
      <color indexed="10"/>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2"/>
      <color theme="1"/>
      <name val="ＭＳ 明朝"/>
      <family val="2"/>
      <charset val="128"/>
    </font>
    <font>
      <sz val="12"/>
      <name val="ＭＳ Ｐ明朝"/>
      <family val="1"/>
      <charset val="128"/>
    </font>
    <font>
      <sz val="11"/>
      <name val="ＭＳ Ｐ明朝"/>
      <family val="1"/>
      <charset val="128"/>
    </font>
    <font>
      <sz val="10"/>
      <name val="ＭＳ Ｐゴシック"/>
      <family val="3"/>
      <charset val="128"/>
    </font>
    <font>
      <sz val="8"/>
      <name val="ＭＳ Ｐゴシック"/>
      <family val="3"/>
      <charset val="128"/>
    </font>
    <font>
      <sz val="12"/>
      <name val="ＭＳ Ｐゴシック"/>
      <family val="3"/>
      <charset val="128"/>
    </font>
    <font>
      <sz val="10.5"/>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indexed="10"/>
      <name val="ＭＳ Ｐゴシック"/>
      <family val="3"/>
      <charset val="128"/>
      <scheme val="minor"/>
    </font>
    <font>
      <b/>
      <sz val="11"/>
      <color indexed="8"/>
      <name val="ＭＳ Ｐゴシック"/>
      <family val="3"/>
      <charset val="128"/>
      <scheme val="minor"/>
    </font>
    <font>
      <sz val="11"/>
      <name val="ＭＳ Ｐゴシック"/>
      <family val="3"/>
      <charset val="128"/>
      <scheme val="minor"/>
    </font>
    <font>
      <sz val="9"/>
      <name val="ＭＳ Ｐゴシック"/>
      <family val="3"/>
      <charset val="128"/>
    </font>
    <font>
      <sz val="7"/>
      <name val="ＭＳ Ｐゴシック"/>
      <family val="3"/>
      <charset val="128"/>
    </font>
    <font>
      <sz val="11"/>
      <color rgb="FFFF0000"/>
      <name val="ＭＳ Ｐゴシック"/>
      <family val="3"/>
      <charset val="128"/>
    </font>
    <font>
      <sz val="10"/>
      <color rgb="FFFF0000"/>
      <name val="ＭＳ 明朝"/>
      <family val="2"/>
      <charset val="128"/>
    </font>
    <font>
      <sz val="11"/>
      <color rgb="FFFF0000"/>
      <name val="ＭＳ Ｐ明朝"/>
      <family val="1"/>
      <charset val="128"/>
    </font>
    <font>
      <sz val="12"/>
      <color rgb="FFFF0000"/>
      <name val="ＭＳ Ｐ明朝"/>
      <family val="1"/>
      <charset val="128"/>
    </font>
    <font>
      <sz val="11"/>
      <color theme="1"/>
      <name val="ＭＳ Ｐ明朝"/>
      <family val="1"/>
      <charset val="128"/>
    </font>
  </fonts>
  <fills count="8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F2F2F2"/>
      </patternFill>
    </fill>
    <fill>
      <patternFill patternType="solid">
        <fgColor rgb="FFFFCC99"/>
      </patternFill>
    </fill>
    <fill>
      <patternFill patternType="solid">
        <fgColor rgb="FFC6EFCE"/>
      </patternFill>
    </fill>
    <fill>
      <patternFill patternType="solid">
        <fgColor theme="0"/>
        <bgColor indexed="64"/>
      </patternFill>
    </fill>
    <fill>
      <patternFill patternType="solid">
        <fgColor theme="0" tint="-0.14999847407452621"/>
        <bgColor indexed="64"/>
      </patternFill>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81078524124887"/>
        <bgColor indexed="64"/>
      </patternFill>
    </fill>
    <fill>
      <patternFill patternType="solid">
        <fgColor theme="5" tint="0.59981078524124887"/>
        <bgColor indexed="64"/>
      </patternFill>
    </fill>
    <fill>
      <patternFill patternType="solid">
        <fgColor theme="6" tint="0.59981078524124887"/>
        <bgColor indexed="64"/>
      </patternFill>
    </fill>
    <fill>
      <patternFill patternType="solid">
        <fgColor theme="7" tint="0.59981078524124887"/>
        <bgColor indexed="64"/>
      </patternFill>
    </fill>
    <fill>
      <patternFill patternType="solid">
        <fgColor theme="8" tint="0.59981078524124887"/>
        <bgColor indexed="64"/>
      </patternFill>
    </fill>
    <fill>
      <patternFill patternType="solid">
        <fgColor theme="9" tint="0.599810785241248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15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double">
        <color indexed="64"/>
      </top>
      <bottom/>
      <diagonal/>
    </border>
    <border>
      <left style="thin">
        <color indexed="64"/>
      </left>
      <right style="thin">
        <color indexed="64"/>
      </right>
      <top style="double">
        <color indexed="64"/>
      </top>
      <bottom/>
      <diagonal/>
    </border>
    <border>
      <left style="thin">
        <color indexed="64"/>
      </left>
      <right style="medium">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style="thin">
        <color indexed="64"/>
      </left>
      <right/>
      <top style="double">
        <color indexed="64"/>
      </top>
      <bottom style="medium">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style="medium">
        <color indexed="64"/>
      </bottom>
      <diagonal/>
    </border>
    <border>
      <left style="medium">
        <color indexed="64"/>
      </left>
      <right/>
      <top/>
      <bottom/>
      <diagonal/>
    </border>
    <border>
      <left style="medium">
        <color indexed="64"/>
      </left>
      <right style="thin">
        <color indexed="64"/>
      </right>
      <top style="thin">
        <color indexed="64"/>
      </top>
      <bottom style="double">
        <color indexed="64"/>
      </bottom>
      <diagonal/>
    </border>
    <border>
      <left style="double">
        <color indexed="64"/>
      </left>
      <right style="thin">
        <color indexed="64"/>
      </right>
      <top style="thin">
        <color indexed="64"/>
      </top>
      <bottom style="medium">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double">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double">
        <color indexed="64"/>
      </bottom>
      <diagonal/>
    </border>
    <border>
      <left style="thin">
        <color indexed="64"/>
      </left>
      <right style="thin">
        <color indexed="64"/>
      </right>
      <top style="double">
        <color indexed="64"/>
      </top>
      <bottom style="medium">
        <color indexed="64"/>
      </bottom>
      <diagonal/>
    </border>
    <border>
      <left style="thin">
        <color indexed="64"/>
      </left>
      <right/>
      <top style="double">
        <color indexed="64"/>
      </top>
      <bottom style="thin">
        <color indexed="64"/>
      </bottom>
      <diagonal/>
    </border>
    <border>
      <left style="thin">
        <color indexed="64"/>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bottom/>
      <diagonal/>
    </border>
    <border>
      <left style="medium">
        <color indexed="64"/>
      </left>
      <right/>
      <top style="thin">
        <color indexed="64"/>
      </top>
      <bottom/>
      <diagonal/>
    </border>
    <border>
      <left style="thin">
        <color indexed="64"/>
      </left>
      <right style="thin">
        <color indexed="64"/>
      </right>
      <top/>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style="double">
        <color indexed="64"/>
      </left>
      <right style="thin">
        <color indexed="64"/>
      </right>
      <top style="medium">
        <color indexed="64"/>
      </top>
      <bottom style="medium">
        <color indexed="64"/>
      </bottom>
      <diagonal/>
    </border>
    <border>
      <left style="medium">
        <color indexed="64"/>
      </left>
      <right style="double">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double">
        <color indexed="64"/>
      </right>
      <top style="medium">
        <color indexed="64"/>
      </top>
      <bottom/>
      <diagonal/>
    </border>
    <border>
      <left style="medium">
        <color indexed="64"/>
      </left>
      <right/>
      <top style="thin">
        <color indexed="64"/>
      </top>
      <bottom style="thin">
        <color indexed="64"/>
      </bottom>
      <diagonal/>
    </border>
    <border>
      <left/>
      <right style="double">
        <color indexed="64"/>
      </right>
      <top style="thin">
        <color indexed="64"/>
      </top>
      <bottom style="thin">
        <color indexed="64"/>
      </bottom>
      <diagonal/>
    </border>
    <border>
      <left style="medium">
        <color indexed="64"/>
      </left>
      <right style="double">
        <color indexed="64"/>
      </right>
      <top style="thin">
        <color indexed="64"/>
      </top>
      <bottom style="thin">
        <color indexed="64"/>
      </bottom>
      <diagonal/>
    </border>
    <border>
      <left style="medium">
        <color indexed="64"/>
      </left>
      <right style="double">
        <color indexed="64"/>
      </right>
      <top/>
      <bottom style="thin">
        <color indexed="64"/>
      </bottom>
      <diagonal/>
    </border>
    <border>
      <left style="medium">
        <color indexed="64"/>
      </left>
      <right style="double">
        <color indexed="64"/>
      </right>
      <top style="thin">
        <color indexed="64"/>
      </top>
      <bottom style="medium">
        <color indexed="64"/>
      </bottom>
      <diagonal/>
    </border>
    <border>
      <left style="medium">
        <color indexed="64"/>
      </left>
      <right style="double">
        <color indexed="64"/>
      </right>
      <top/>
      <bottom/>
      <diagonal/>
    </border>
    <border>
      <left style="medium">
        <color indexed="64"/>
      </left>
      <right style="double">
        <color indexed="64"/>
      </right>
      <top style="medium">
        <color indexed="64"/>
      </top>
      <bottom style="thin">
        <color indexed="64"/>
      </bottom>
      <diagonal/>
    </border>
    <border>
      <left style="medium">
        <color indexed="64"/>
      </left>
      <right style="double">
        <color indexed="64"/>
      </right>
      <top/>
      <bottom style="medium">
        <color indexed="64"/>
      </bottom>
      <diagonal/>
    </border>
    <border>
      <left style="medium">
        <color indexed="64"/>
      </left>
      <right style="double">
        <color indexed="64"/>
      </right>
      <top style="thin">
        <color indexed="64"/>
      </top>
      <bottom/>
      <diagonal/>
    </border>
    <border>
      <left style="medium">
        <color indexed="64"/>
      </left>
      <right style="thin">
        <color indexed="64"/>
      </right>
      <top/>
      <bottom style="medium">
        <color indexed="64"/>
      </bottom>
      <diagonal/>
    </border>
    <border>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diagonal/>
    </border>
    <border>
      <left style="thin">
        <color indexed="64"/>
      </left>
      <right/>
      <top style="medium">
        <color indexed="64"/>
      </top>
      <bottom/>
      <diagonal/>
    </border>
    <border>
      <left style="thin">
        <color indexed="64"/>
      </left>
      <right/>
      <top/>
      <bottom/>
      <diagonal/>
    </border>
    <border>
      <left/>
      <right style="thin">
        <color indexed="64"/>
      </right>
      <top/>
      <bottom/>
      <diagonal/>
    </border>
    <border>
      <left style="thin">
        <color indexed="64"/>
      </left>
      <right style="medium">
        <color indexed="64"/>
      </right>
      <top/>
      <bottom/>
      <diagonal/>
    </border>
    <border>
      <left style="thin">
        <color indexed="64"/>
      </left>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double">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style="thin">
        <color indexed="64"/>
      </right>
      <top style="double">
        <color indexed="64"/>
      </top>
      <bottom style="medium">
        <color indexed="64"/>
      </bottom>
      <diagonal/>
    </border>
    <border>
      <left style="thin">
        <color indexed="64"/>
      </left>
      <right style="double">
        <color indexed="64"/>
      </right>
      <top style="thin">
        <color indexed="64"/>
      </top>
      <bottom style="thin">
        <color indexed="64"/>
      </bottom>
      <diagonal/>
    </border>
    <border>
      <left/>
      <right style="thin">
        <color indexed="64"/>
      </right>
      <top style="double">
        <color indexed="64"/>
      </top>
      <bottom style="medium">
        <color indexed="64"/>
      </bottom>
      <diagonal/>
    </border>
    <border>
      <left/>
      <right style="medium">
        <color indexed="64"/>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medium">
        <color indexed="64"/>
      </right>
      <top/>
      <bottom style="medium">
        <color indexed="64"/>
      </bottom>
      <diagonal/>
    </border>
    <border>
      <left/>
      <right/>
      <top style="thin">
        <color indexed="64"/>
      </top>
      <bottom/>
      <diagonal/>
    </border>
    <border>
      <left style="thin">
        <color indexed="64"/>
      </left>
      <right style="double">
        <color indexed="64"/>
      </right>
      <top style="double">
        <color indexed="64"/>
      </top>
      <bottom style="thin">
        <color indexed="64"/>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style="medium">
        <color indexed="64"/>
      </bottom>
      <diagonal/>
    </border>
    <border>
      <left/>
      <right style="medium">
        <color indexed="64"/>
      </right>
      <top style="thin">
        <color indexed="64"/>
      </top>
      <bottom style="double">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double">
        <color indexed="64"/>
      </top>
      <bottom/>
      <diagonal/>
    </border>
    <border>
      <left style="medium">
        <color indexed="64"/>
      </left>
      <right style="thin">
        <color indexed="64"/>
      </right>
      <top style="medium">
        <color indexed="64"/>
      </top>
      <bottom style="medium">
        <color indexed="64"/>
      </bottom>
      <diagonal/>
    </border>
    <border>
      <left style="double">
        <color indexed="64"/>
      </left>
      <right/>
      <top style="medium">
        <color indexed="64"/>
      </top>
      <bottom style="thin">
        <color indexed="64"/>
      </bottom>
      <diagonal/>
    </border>
    <border>
      <left/>
      <right style="double">
        <color indexed="64"/>
      </right>
      <top style="medium">
        <color indexed="64"/>
      </top>
      <bottom style="thin">
        <color indexed="64"/>
      </bottom>
      <diagonal/>
    </border>
    <border>
      <left style="medium">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style="medium">
        <color indexed="64"/>
      </left>
      <right/>
      <top style="thin">
        <color indexed="64"/>
      </top>
      <bottom style="medium">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double">
        <color indexed="64"/>
      </left>
      <right style="thin">
        <color indexed="64"/>
      </right>
      <top style="thin">
        <color indexed="64"/>
      </top>
      <bottom/>
      <diagonal/>
    </border>
    <border>
      <left style="double">
        <color indexed="64"/>
      </left>
      <right style="thin">
        <color indexed="64"/>
      </right>
      <top style="medium">
        <color indexed="64"/>
      </top>
      <bottom style="thin">
        <color indexed="64"/>
      </bottom>
      <diagonal/>
    </border>
    <border>
      <left/>
      <right style="double">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style="medium">
        <color indexed="64"/>
      </top>
      <bottom style="double">
        <color indexed="64"/>
      </bottom>
      <diagonal/>
    </border>
    <border>
      <left/>
      <right style="medium">
        <color indexed="64"/>
      </right>
      <top style="double">
        <color indexed="64"/>
      </top>
      <bottom style="medium">
        <color indexed="64"/>
      </bottom>
      <diagonal/>
    </border>
    <border>
      <left style="medium">
        <color indexed="64"/>
      </left>
      <right/>
      <top style="double">
        <color indexed="64"/>
      </top>
      <bottom style="medium">
        <color indexed="64"/>
      </bottom>
      <diagonal/>
    </border>
    <border>
      <left style="medium">
        <color indexed="64"/>
      </left>
      <right style="thin">
        <color indexed="64"/>
      </right>
      <top style="double">
        <color indexed="64"/>
      </top>
      <bottom/>
      <diagonal/>
    </border>
    <border>
      <left/>
      <right/>
      <top/>
      <bottom style="thick">
        <color theme="4" tint="0.49980162968840602"/>
      </bottom>
      <diagonal/>
    </border>
    <border>
      <left style="thin">
        <color indexed="64"/>
      </left>
      <right/>
      <top style="medium">
        <color indexed="64"/>
      </top>
      <bottom style="double">
        <color indexed="64"/>
      </bottom>
      <diagonal/>
    </border>
    <border>
      <left style="thin">
        <color indexed="64"/>
      </left>
      <right/>
      <top style="double">
        <color indexed="64"/>
      </top>
      <bottom/>
      <diagonal/>
    </border>
  </borders>
  <cellStyleXfs count="284">
    <xf numFmtId="0" fontId="0" fillId="0" borderId="0">
      <alignment vertical="center"/>
    </xf>
    <xf numFmtId="0" fontId="6" fillId="2" borderId="0" applyNumberFormat="0" applyBorder="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6" fillId="3" borderId="0" applyNumberFormat="0" applyBorder="0" applyAlignment="0" applyProtection="0">
      <alignment vertical="center"/>
    </xf>
    <xf numFmtId="0" fontId="22" fillId="25" borderId="0" applyNumberFormat="0" applyBorder="0" applyAlignment="0" applyProtection="0">
      <alignment vertical="center"/>
    </xf>
    <xf numFmtId="0" fontId="22" fillId="25" borderId="0" applyNumberFormat="0" applyBorder="0" applyAlignment="0" applyProtection="0">
      <alignment vertical="center"/>
    </xf>
    <xf numFmtId="0" fontId="22" fillId="25" borderId="0" applyNumberFormat="0" applyBorder="0" applyAlignment="0" applyProtection="0">
      <alignment vertical="center"/>
    </xf>
    <xf numFmtId="0" fontId="6" fillId="4"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6" fillId="5"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6" fillId="6" borderId="0" applyNumberFormat="0" applyBorder="0" applyAlignment="0" applyProtection="0">
      <alignment vertical="center"/>
    </xf>
    <xf numFmtId="0" fontId="22" fillId="28" borderId="0" applyNumberFormat="0" applyBorder="0" applyAlignment="0" applyProtection="0">
      <alignment vertical="center"/>
    </xf>
    <xf numFmtId="0" fontId="22" fillId="28" borderId="0" applyNumberFormat="0" applyBorder="0" applyAlignment="0" applyProtection="0">
      <alignment vertical="center"/>
    </xf>
    <xf numFmtId="0" fontId="22" fillId="28" borderId="0" applyNumberFormat="0" applyBorder="0" applyAlignment="0" applyProtection="0">
      <alignment vertical="center"/>
    </xf>
    <xf numFmtId="0" fontId="6" fillId="7" borderId="0" applyNumberFormat="0" applyBorder="0" applyAlignment="0" applyProtection="0">
      <alignment vertical="center"/>
    </xf>
    <xf numFmtId="0" fontId="22" fillId="29" borderId="0" applyNumberFormat="0" applyBorder="0" applyAlignment="0" applyProtection="0">
      <alignment vertical="center"/>
    </xf>
    <xf numFmtId="0" fontId="22" fillId="29" borderId="0" applyNumberFormat="0" applyBorder="0" applyAlignment="0" applyProtection="0">
      <alignment vertical="center"/>
    </xf>
    <xf numFmtId="0" fontId="22" fillId="29" borderId="0" applyNumberFormat="0" applyBorder="0" applyAlignment="0" applyProtection="0">
      <alignment vertical="center"/>
    </xf>
    <xf numFmtId="0" fontId="6" fillId="8"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6" fillId="9"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6" fillId="10" borderId="0" applyNumberFormat="0" applyBorder="0" applyAlignment="0" applyProtection="0">
      <alignment vertical="center"/>
    </xf>
    <xf numFmtId="0" fontId="22" fillId="32" borderId="0" applyNumberFormat="0" applyBorder="0" applyAlignment="0" applyProtection="0">
      <alignment vertical="center"/>
    </xf>
    <xf numFmtId="0" fontId="22" fillId="32" borderId="0" applyNumberFormat="0" applyBorder="0" applyAlignment="0" applyProtection="0">
      <alignment vertical="center"/>
    </xf>
    <xf numFmtId="0" fontId="22" fillId="32" borderId="0" applyNumberFormat="0" applyBorder="0" applyAlignment="0" applyProtection="0">
      <alignment vertical="center"/>
    </xf>
    <xf numFmtId="0" fontId="6" fillId="5" borderId="0" applyNumberFormat="0" applyBorder="0" applyAlignment="0" applyProtection="0">
      <alignment vertical="center"/>
    </xf>
    <xf numFmtId="0" fontId="22" fillId="33" borderId="0" applyNumberFormat="0" applyBorder="0" applyAlignment="0" applyProtection="0">
      <alignment vertical="center"/>
    </xf>
    <xf numFmtId="0" fontId="22" fillId="33" borderId="0" applyNumberFormat="0" applyBorder="0" applyAlignment="0" applyProtection="0">
      <alignment vertical="center"/>
    </xf>
    <xf numFmtId="0" fontId="22" fillId="33" borderId="0" applyNumberFormat="0" applyBorder="0" applyAlignment="0" applyProtection="0">
      <alignment vertical="center"/>
    </xf>
    <xf numFmtId="0" fontId="6" fillId="8"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6" fillId="11"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7" fillId="12" borderId="0" applyNumberFormat="0" applyBorder="0" applyAlignment="0" applyProtection="0">
      <alignment vertical="center"/>
    </xf>
    <xf numFmtId="0" fontId="23" fillId="36" borderId="0" applyNumberFormat="0" applyBorder="0" applyAlignment="0" applyProtection="0">
      <alignment vertical="center"/>
    </xf>
    <xf numFmtId="0" fontId="23" fillId="36" borderId="0" applyNumberFormat="0" applyBorder="0" applyAlignment="0" applyProtection="0">
      <alignment vertical="center"/>
    </xf>
    <xf numFmtId="0" fontId="23" fillId="36" borderId="0" applyNumberFormat="0" applyBorder="0" applyAlignment="0" applyProtection="0">
      <alignment vertical="center"/>
    </xf>
    <xf numFmtId="0" fontId="7" fillId="9" borderId="0" applyNumberFormat="0" applyBorder="0" applyAlignment="0" applyProtection="0">
      <alignment vertical="center"/>
    </xf>
    <xf numFmtId="0" fontId="23" fillId="37" borderId="0" applyNumberFormat="0" applyBorder="0" applyAlignment="0" applyProtection="0">
      <alignment vertical="center"/>
    </xf>
    <xf numFmtId="0" fontId="23" fillId="37" borderId="0" applyNumberFormat="0" applyBorder="0" applyAlignment="0" applyProtection="0">
      <alignment vertical="center"/>
    </xf>
    <xf numFmtId="0" fontId="23" fillId="37" borderId="0" applyNumberFormat="0" applyBorder="0" applyAlignment="0" applyProtection="0">
      <alignment vertical="center"/>
    </xf>
    <xf numFmtId="0" fontId="7" fillId="10" borderId="0" applyNumberFormat="0" applyBorder="0" applyAlignment="0" applyProtection="0">
      <alignment vertical="center"/>
    </xf>
    <xf numFmtId="0" fontId="23" fillId="38" borderId="0" applyNumberFormat="0" applyBorder="0" applyAlignment="0" applyProtection="0">
      <alignment vertical="center"/>
    </xf>
    <xf numFmtId="0" fontId="23" fillId="38" borderId="0" applyNumberFormat="0" applyBorder="0" applyAlignment="0" applyProtection="0">
      <alignment vertical="center"/>
    </xf>
    <xf numFmtId="0" fontId="23" fillId="38" borderId="0" applyNumberFormat="0" applyBorder="0" applyAlignment="0" applyProtection="0">
      <alignment vertical="center"/>
    </xf>
    <xf numFmtId="0" fontId="7" fillId="13" borderId="0" applyNumberFormat="0" applyBorder="0" applyAlignment="0" applyProtection="0">
      <alignment vertical="center"/>
    </xf>
    <xf numFmtId="0" fontId="23" fillId="39" borderId="0" applyNumberFormat="0" applyBorder="0" applyAlignment="0" applyProtection="0">
      <alignment vertical="center"/>
    </xf>
    <xf numFmtId="0" fontId="23" fillId="39" borderId="0" applyNumberFormat="0" applyBorder="0" applyAlignment="0" applyProtection="0">
      <alignment vertical="center"/>
    </xf>
    <xf numFmtId="0" fontId="23" fillId="39" borderId="0" applyNumberFormat="0" applyBorder="0" applyAlignment="0" applyProtection="0">
      <alignment vertical="center"/>
    </xf>
    <xf numFmtId="0" fontId="7" fillId="14" borderId="0" applyNumberFormat="0" applyBorder="0" applyAlignment="0" applyProtection="0">
      <alignment vertical="center"/>
    </xf>
    <xf numFmtId="0" fontId="23" fillId="40" borderId="0" applyNumberFormat="0" applyBorder="0" applyAlignment="0" applyProtection="0">
      <alignment vertical="center"/>
    </xf>
    <xf numFmtId="0" fontId="23" fillId="40" borderId="0" applyNumberFormat="0" applyBorder="0" applyAlignment="0" applyProtection="0">
      <alignment vertical="center"/>
    </xf>
    <xf numFmtId="0" fontId="23" fillId="40" borderId="0" applyNumberFormat="0" applyBorder="0" applyAlignment="0" applyProtection="0">
      <alignment vertical="center"/>
    </xf>
    <xf numFmtId="0" fontId="7" fillId="15" borderId="0" applyNumberFormat="0" applyBorder="0" applyAlignment="0" applyProtection="0">
      <alignment vertical="center"/>
    </xf>
    <xf numFmtId="0" fontId="23" fillId="41" borderId="0" applyNumberFormat="0" applyBorder="0" applyAlignment="0" applyProtection="0">
      <alignment vertical="center"/>
    </xf>
    <xf numFmtId="0" fontId="23" fillId="41" borderId="0" applyNumberFormat="0" applyBorder="0" applyAlignment="0" applyProtection="0">
      <alignment vertical="center"/>
    </xf>
    <xf numFmtId="0" fontId="23" fillId="41" borderId="0" applyNumberFormat="0" applyBorder="0" applyAlignment="0" applyProtection="0">
      <alignment vertical="center"/>
    </xf>
    <xf numFmtId="0" fontId="7" fillId="16" borderId="0" applyNumberFormat="0" applyBorder="0" applyAlignment="0" applyProtection="0">
      <alignment vertical="center"/>
    </xf>
    <xf numFmtId="0" fontId="23" fillId="42" borderId="0" applyNumberFormat="0" applyBorder="0" applyAlignment="0" applyProtection="0">
      <alignment vertical="center"/>
    </xf>
    <xf numFmtId="0" fontId="23" fillId="42" borderId="0" applyNumberFormat="0" applyBorder="0" applyAlignment="0" applyProtection="0">
      <alignment vertical="center"/>
    </xf>
    <xf numFmtId="0" fontId="23" fillId="42" borderId="0" applyNumberFormat="0" applyBorder="0" applyAlignment="0" applyProtection="0">
      <alignment vertical="center"/>
    </xf>
    <xf numFmtId="0" fontId="7" fillId="17" borderId="0" applyNumberFormat="0" applyBorder="0" applyAlignment="0" applyProtection="0">
      <alignment vertical="center"/>
    </xf>
    <xf numFmtId="0" fontId="23" fillId="43" borderId="0" applyNumberFormat="0" applyBorder="0" applyAlignment="0" applyProtection="0">
      <alignment vertical="center"/>
    </xf>
    <xf numFmtId="0" fontId="23" fillId="43" borderId="0" applyNumberFormat="0" applyBorder="0" applyAlignment="0" applyProtection="0">
      <alignment vertical="center"/>
    </xf>
    <xf numFmtId="0" fontId="23" fillId="43" borderId="0" applyNumberFormat="0" applyBorder="0" applyAlignment="0" applyProtection="0">
      <alignment vertical="center"/>
    </xf>
    <xf numFmtId="0" fontId="7" fillId="18" borderId="0" applyNumberFormat="0" applyBorder="0" applyAlignment="0" applyProtection="0">
      <alignment vertical="center"/>
    </xf>
    <xf numFmtId="0" fontId="23" fillId="44" borderId="0" applyNumberFormat="0" applyBorder="0" applyAlignment="0" applyProtection="0">
      <alignment vertical="center"/>
    </xf>
    <xf numFmtId="0" fontId="23" fillId="44" borderId="0" applyNumberFormat="0" applyBorder="0" applyAlignment="0" applyProtection="0">
      <alignment vertical="center"/>
    </xf>
    <xf numFmtId="0" fontId="23" fillId="44" borderId="0" applyNumberFormat="0" applyBorder="0" applyAlignment="0" applyProtection="0">
      <alignment vertical="center"/>
    </xf>
    <xf numFmtId="0" fontId="7" fillId="13" borderId="0" applyNumberFormat="0" applyBorder="0" applyAlignment="0" applyProtection="0">
      <alignment vertical="center"/>
    </xf>
    <xf numFmtId="0" fontId="23" fillId="45" borderId="0" applyNumberFormat="0" applyBorder="0" applyAlignment="0" applyProtection="0">
      <alignment vertical="center"/>
    </xf>
    <xf numFmtId="0" fontId="23" fillId="45" borderId="0" applyNumberFormat="0" applyBorder="0" applyAlignment="0" applyProtection="0">
      <alignment vertical="center"/>
    </xf>
    <xf numFmtId="0" fontId="23" fillId="45" borderId="0" applyNumberFormat="0" applyBorder="0" applyAlignment="0" applyProtection="0">
      <alignment vertical="center"/>
    </xf>
    <xf numFmtId="0" fontId="7" fillId="14" borderId="0" applyNumberFormat="0" applyBorder="0" applyAlignment="0" applyProtection="0">
      <alignment vertical="center"/>
    </xf>
    <xf numFmtId="0" fontId="23" fillId="46" borderId="0" applyNumberFormat="0" applyBorder="0" applyAlignment="0" applyProtection="0">
      <alignment vertical="center"/>
    </xf>
    <xf numFmtId="0" fontId="23" fillId="46" borderId="0" applyNumberFormat="0" applyBorder="0" applyAlignment="0" applyProtection="0">
      <alignment vertical="center"/>
    </xf>
    <xf numFmtId="0" fontId="23" fillId="46" borderId="0" applyNumberFormat="0" applyBorder="0" applyAlignment="0" applyProtection="0">
      <alignment vertical="center"/>
    </xf>
    <xf numFmtId="0" fontId="7" fillId="19" borderId="0" applyNumberFormat="0" applyBorder="0" applyAlignment="0" applyProtection="0">
      <alignment vertical="center"/>
    </xf>
    <xf numFmtId="0" fontId="23" fillId="47" borderId="0" applyNumberFormat="0" applyBorder="0" applyAlignment="0" applyProtection="0">
      <alignment vertical="center"/>
    </xf>
    <xf numFmtId="0" fontId="23" fillId="47" borderId="0" applyNumberFormat="0" applyBorder="0" applyAlignment="0" applyProtection="0">
      <alignment vertical="center"/>
    </xf>
    <xf numFmtId="0" fontId="23" fillId="47" borderId="0" applyNumberFormat="0" applyBorder="0" applyAlignment="0" applyProtection="0">
      <alignment vertical="center"/>
    </xf>
    <xf numFmtId="0" fontId="8"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9" fillId="20" borderId="1" applyNumberFormat="0" applyAlignment="0" applyProtection="0">
      <alignment vertical="center"/>
    </xf>
    <xf numFmtId="0" fontId="25" fillId="48" borderId="135" applyNumberFormat="0" applyAlignment="0" applyProtection="0">
      <alignment vertical="center"/>
    </xf>
    <xf numFmtId="0" fontId="25" fillId="48" borderId="135" applyNumberFormat="0" applyAlignment="0" applyProtection="0">
      <alignment vertical="center"/>
    </xf>
    <xf numFmtId="0" fontId="25" fillId="48" borderId="135" applyNumberFormat="0" applyAlignment="0" applyProtection="0">
      <alignment vertical="center"/>
    </xf>
    <xf numFmtId="0" fontId="10" fillId="21" borderId="0" applyNumberFormat="0" applyBorder="0" applyAlignment="0" applyProtection="0">
      <alignment vertical="center"/>
    </xf>
    <xf numFmtId="0" fontId="26" fillId="49" borderId="0" applyNumberFormat="0" applyBorder="0" applyAlignment="0" applyProtection="0">
      <alignment vertical="center"/>
    </xf>
    <xf numFmtId="0" fontId="26" fillId="49" borderId="0" applyNumberFormat="0" applyBorder="0" applyAlignment="0" applyProtection="0">
      <alignment vertical="center"/>
    </xf>
    <xf numFmtId="0" fontId="26" fillId="49" borderId="0" applyNumberFormat="0" applyBorder="0" applyAlignment="0" applyProtection="0">
      <alignment vertical="center"/>
    </xf>
    <xf numFmtId="0" fontId="1" fillId="22" borderId="2" applyNumberFormat="0" applyFont="0" applyAlignment="0" applyProtection="0">
      <alignment vertical="center"/>
    </xf>
    <xf numFmtId="0" fontId="2" fillId="22" borderId="2" applyNumberFormat="0" applyFont="0" applyAlignment="0" applyProtection="0">
      <alignment vertical="center"/>
    </xf>
    <xf numFmtId="0" fontId="2" fillId="22" borderId="2" applyNumberFormat="0" applyFont="0" applyAlignment="0" applyProtection="0">
      <alignment vertical="center"/>
    </xf>
    <xf numFmtId="0" fontId="22" fillId="50" borderId="136" applyNumberFormat="0" applyFont="0" applyAlignment="0" applyProtection="0">
      <alignment vertical="center"/>
    </xf>
    <xf numFmtId="0" fontId="22" fillId="50" borderId="136" applyNumberFormat="0" applyFont="0" applyAlignment="0" applyProtection="0">
      <alignment vertical="center"/>
    </xf>
    <xf numFmtId="0" fontId="22" fillId="50" borderId="136" applyNumberFormat="0" applyFont="0" applyAlignment="0" applyProtection="0">
      <alignment vertical="center"/>
    </xf>
    <xf numFmtId="0" fontId="11" fillId="0" borderId="3" applyNumberFormat="0" applyFill="0" applyAlignment="0" applyProtection="0">
      <alignment vertical="center"/>
    </xf>
    <xf numFmtId="0" fontId="27" fillId="0" borderId="137" applyNumberFormat="0" applyFill="0" applyAlignment="0" applyProtection="0">
      <alignment vertical="center"/>
    </xf>
    <xf numFmtId="0" fontId="27" fillId="0" borderId="137" applyNumberFormat="0" applyFill="0" applyAlignment="0" applyProtection="0">
      <alignment vertical="center"/>
    </xf>
    <xf numFmtId="0" fontId="27" fillId="0" borderId="137" applyNumberFormat="0" applyFill="0" applyAlignment="0" applyProtection="0">
      <alignment vertical="center"/>
    </xf>
    <xf numFmtId="0" fontId="12" fillId="3" borderId="0" applyNumberFormat="0" applyBorder="0" applyAlignment="0" applyProtection="0">
      <alignment vertical="center"/>
    </xf>
    <xf numFmtId="0" fontId="28" fillId="51" borderId="0" applyNumberFormat="0" applyBorder="0" applyAlignment="0" applyProtection="0">
      <alignment vertical="center"/>
    </xf>
    <xf numFmtId="0" fontId="28" fillId="51" borderId="0" applyNumberFormat="0" applyBorder="0" applyAlignment="0" applyProtection="0">
      <alignment vertical="center"/>
    </xf>
    <xf numFmtId="0" fontId="28" fillId="51" borderId="0" applyNumberFormat="0" applyBorder="0" applyAlignment="0" applyProtection="0">
      <alignment vertical="center"/>
    </xf>
    <xf numFmtId="0" fontId="13" fillId="23" borderId="4" applyNumberFormat="0" applyAlignment="0" applyProtection="0">
      <alignment vertical="center"/>
    </xf>
    <xf numFmtId="0" fontId="29" fillId="52" borderId="138" applyNumberFormat="0" applyAlignment="0" applyProtection="0">
      <alignment vertical="center"/>
    </xf>
    <xf numFmtId="0" fontId="29" fillId="52" borderId="138" applyNumberFormat="0" applyAlignment="0" applyProtection="0">
      <alignment vertical="center"/>
    </xf>
    <xf numFmtId="0" fontId="29" fillId="52" borderId="138" applyNumberFormat="0" applyAlignment="0" applyProtection="0">
      <alignment vertical="center"/>
    </xf>
    <xf numFmtId="0" fontId="5"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0" fillId="0" borderId="0" applyNumberFormat="0" applyFill="0" applyBorder="0" applyAlignment="0" applyProtection="0">
      <alignment vertical="center"/>
    </xf>
    <xf numFmtId="38" fontId="2" fillId="0" borderId="0" applyFont="0" applyFill="0" applyBorder="0" applyAlignment="0" applyProtection="0">
      <alignment vertical="center"/>
    </xf>
    <xf numFmtId="0" fontId="14" fillId="0" borderId="5" applyNumberFormat="0" applyFill="0" applyAlignment="0" applyProtection="0">
      <alignment vertical="center"/>
    </xf>
    <xf numFmtId="0" fontId="31" fillId="0" borderId="139" applyNumberFormat="0" applyFill="0" applyAlignment="0" applyProtection="0">
      <alignment vertical="center"/>
    </xf>
    <xf numFmtId="0" fontId="31" fillId="0" borderId="139" applyNumberFormat="0" applyFill="0" applyAlignment="0" applyProtection="0">
      <alignment vertical="center"/>
    </xf>
    <xf numFmtId="0" fontId="31" fillId="0" borderId="139" applyNumberFormat="0" applyFill="0" applyAlignment="0" applyProtection="0">
      <alignment vertical="center"/>
    </xf>
    <xf numFmtId="0" fontId="15" fillId="0" borderId="6" applyNumberFormat="0" applyFill="0" applyAlignment="0" applyProtection="0">
      <alignment vertical="center"/>
    </xf>
    <xf numFmtId="0" fontId="32" fillId="0" borderId="140" applyNumberFormat="0" applyFill="0" applyAlignment="0" applyProtection="0">
      <alignment vertical="center"/>
    </xf>
    <xf numFmtId="0" fontId="32" fillId="0" borderId="140" applyNumberFormat="0" applyFill="0" applyAlignment="0" applyProtection="0">
      <alignment vertical="center"/>
    </xf>
    <xf numFmtId="0" fontId="32" fillId="0" borderId="140" applyNumberFormat="0" applyFill="0" applyAlignment="0" applyProtection="0">
      <alignment vertical="center"/>
    </xf>
    <xf numFmtId="0" fontId="16" fillId="0" borderId="7" applyNumberFormat="0" applyFill="0" applyAlignment="0" applyProtection="0">
      <alignment vertical="center"/>
    </xf>
    <xf numFmtId="0" fontId="33" fillId="0" borderId="141" applyNumberFormat="0" applyFill="0" applyAlignment="0" applyProtection="0">
      <alignment vertical="center"/>
    </xf>
    <xf numFmtId="0" fontId="33" fillId="0" borderId="141" applyNumberFormat="0" applyFill="0" applyAlignment="0" applyProtection="0">
      <alignment vertical="center"/>
    </xf>
    <xf numFmtId="0" fontId="33" fillId="0" borderId="141" applyNumberFormat="0" applyFill="0" applyAlignment="0" applyProtection="0">
      <alignment vertical="center"/>
    </xf>
    <xf numFmtId="0" fontId="16"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17" fillId="0" borderId="8" applyNumberFormat="0" applyFill="0" applyAlignment="0" applyProtection="0">
      <alignment vertical="center"/>
    </xf>
    <xf numFmtId="0" fontId="34" fillId="0" borderId="142" applyNumberFormat="0" applyFill="0" applyAlignment="0" applyProtection="0">
      <alignment vertical="center"/>
    </xf>
    <xf numFmtId="0" fontId="34" fillId="0" borderId="142" applyNumberFormat="0" applyFill="0" applyAlignment="0" applyProtection="0">
      <alignment vertical="center"/>
    </xf>
    <xf numFmtId="0" fontId="34" fillId="0" borderId="142" applyNumberFormat="0" applyFill="0" applyAlignment="0" applyProtection="0">
      <alignment vertical="center"/>
    </xf>
    <xf numFmtId="0" fontId="18" fillId="23" borderId="9" applyNumberFormat="0" applyAlignment="0" applyProtection="0">
      <alignment vertical="center"/>
    </xf>
    <xf numFmtId="0" fontId="35" fillId="52" borderId="143" applyNumberFormat="0" applyAlignment="0" applyProtection="0">
      <alignment vertical="center"/>
    </xf>
    <xf numFmtId="0" fontId="35" fillId="52" borderId="143" applyNumberFormat="0" applyAlignment="0" applyProtection="0">
      <alignment vertical="center"/>
    </xf>
    <xf numFmtId="0" fontId="35" fillId="52" borderId="143" applyNumberFormat="0" applyAlignment="0" applyProtection="0">
      <alignment vertical="center"/>
    </xf>
    <xf numFmtId="0" fontId="19"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20" fillId="7" borderId="4" applyNumberFormat="0" applyAlignment="0" applyProtection="0">
      <alignment vertical="center"/>
    </xf>
    <xf numFmtId="0" fontId="37" fillId="53" borderId="138" applyNumberFormat="0" applyAlignment="0" applyProtection="0">
      <alignment vertical="center"/>
    </xf>
    <xf numFmtId="0" fontId="37" fillId="53" borderId="138" applyNumberFormat="0" applyAlignment="0" applyProtection="0">
      <alignment vertical="center"/>
    </xf>
    <xf numFmtId="0" fontId="37" fillId="53" borderId="138" applyNumberFormat="0" applyAlignment="0" applyProtection="0">
      <alignment vertical="center"/>
    </xf>
    <xf numFmtId="0" fontId="22" fillId="0" borderId="0">
      <alignment vertical="center"/>
    </xf>
    <xf numFmtId="0" fontId="2" fillId="0" borderId="0"/>
    <xf numFmtId="0" fontId="22" fillId="0" borderId="0">
      <alignment vertical="center"/>
    </xf>
    <xf numFmtId="0" fontId="22" fillId="0" borderId="0">
      <alignment vertical="center"/>
    </xf>
    <xf numFmtId="0" fontId="22" fillId="0" borderId="0">
      <alignment vertical="center"/>
    </xf>
    <xf numFmtId="0" fontId="2" fillId="0" borderId="0">
      <alignment vertical="center"/>
    </xf>
    <xf numFmtId="0" fontId="2" fillId="0" borderId="0">
      <alignment vertical="center"/>
    </xf>
    <xf numFmtId="0" fontId="1" fillId="0" borderId="0"/>
    <xf numFmtId="0" fontId="1" fillId="0" borderId="0"/>
    <xf numFmtId="0" fontId="1" fillId="0" borderId="0"/>
    <xf numFmtId="0" fontId="2" fillId="0" borderId="0"/>
    <xf numFmtId="0" fontId="1" fillId="0" borderId="0"/>
    <xf numFmtId="0" fontId="2" fillId="0" borderId="0"/>
    <xf numFmtId="0" fontId="2" fillId="0" borderId="0"/>
    <xf numFmtId="0" fontId="1" fillId="0" borderId="0"/>
    <xf numFmtId="0" fontId="2" fillId="0" borderId="0"/>
    <xf numFmtId="0" fontId="1"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1" fillId="0" borderId="0"/>
    <xf numFmtId="0" fontId="2" fillId="0" borderId="0"/>
    <xf numFmtId="0" fontId="1" fillId="0" borderId="0"/>
    <xf numFmtId="0" fontId="2" fillId="0" borderId="0"/>
    <xf numFmtId="0" fontId="1" fillId="0" borderId="0"/>
    <xf numFmtId="0" fontId="2" fillId="0" borderId="0"/>
    <xf numFmtId="0" fontId="2" fillId="0" borderId="0"/>
    <xf numFmtId="0" fontId="1" fillId="0" borderId="0"/>
    <xf numFmtId="0" fontId="2" fillId="0" borderId="0"/>
    <xf numFmtId="0" fontId="2" fillId="0" borderId="0"/>
    <xf numFmtId="0" fontId="2" fillId="0" borderId="0"/>
    <xf numFmtId="0" fontId="2" fillId="0" borderId="0"/>
    <xf numFmtId="0" fontId="1" fillId="0" borderId="0"/>
    <xf numFmtId="0" fontId="2" fillId="0" borderId="0"/>
    <xf numFmtId="0" fontId="2" fillId="0" borderId="0"/>
    <xf numFmtId="0" fontId="1" fillId="0" borderId="0"/>
    <xf numFmtId="0" fontId="1" fillId="0" borderId="0"/>
    <xf numFmtId="0" fontId="1" fillId="0" borderId="0"/>
    <xf numFmtId="0" fontId="21" fillId="4" borderId="0" applyNumberFormat="0" applyBorder="0" applyAlignment="0" applyProtection="0">
      <alignment vertical="center"/>
    </xf>
    <xf numFmtId="0" fontId="38" fillId="54" borderId="0" applyNumberFormat="0" applyBorder="0" applyAlignment="0" applyProtection="0">
      <alignment vertical="center"/>
    </xf>
    <xf numFmtId="0" fontId="38" fillId="54" borderId="0" applyNumberFormat="0" applyBorder="0" applyAlignment="0" applyProtection="0">
      <alignment vertical="center"/>
    </xf>
    <xf numFmtId="0" fontId="38" fillId="54" borderId="0" applyNumberFormat="0" applyBorder="0" applyAlignment="0" applyProtection="0">
      <alignment vertical="center"/>
    </xf>
    <xf numFmtId="0" fontId="1" fillId="0" borderId="0"/>
    <xf numFmtId="0" fontId="1" fillId="0" borderId="0"/>
    <xf numFmtId="0" fontId="1" fillId="0" borderId="0">
      <alignment vertical="center"/>
    </xf>
    <xf numFmtId="0" fontId="1" fillId="0" borderId="0"/>
    <xf numFmtId="38" fontId="1" fillId="0" borderId="0" applyFont="0" applyFill="0" applyBorder="0" applyAlignment="0" applyProtection="0">
      <alignment vertical="center"/>
    </xf>
    <xf numFmtId="0" fontId="1" fillId="0" borderId="0"/>
    <xf numFmtId="0" fontId="1" fillId="0" borderId="0">
      <alignment vertical="center"/>
    </xf>
    <xf numFmtId="0" fontId="1" fillId="0" borderId="0"/>
    <xf numFmtId="0" fontId="1" fillId="0" borderId="0"/>
    <xf numFmtId="0" fontId="1" fillId="0" borderId="0">
      <alignment vertical="center"/>
    </xf>
    <xf numFmtId="0" fontId="1" fillId="0" borderId="0">
      <alignment vertical="center"/>
    </xf>
    <xf numFmtId="0" fontId="1" fillId="0" borderId="0"/>
    <xf numFmtId="0" fontId="1" fillId="0" borderId="0"/>
    <xf numFmtId="0" fontId="1" fillId="0" borderId="0"/>
    <xf numFmtId="0" fontId="1" fillId="0" borderId="0"/>
    <xf numFmtId="0" fontId="1" fillId="0" borderId="0"/>
    <xf numFmtId="0" fontId="1" fillId="0" borderId="0">
      <alignment vertical="center"/>
    </xf>
    <xf numFmtId="0" fontId="1" fillId="0" borderId="0"/>
    <xf numFmtId="0" fontId="1" fillId="0" borderId="0">
      <alignment vertical="center"/>
    </xf>
    <xf numFmtId="0" fontId="1" fillId="22" borderId="2" applyNumberFormat="0" applyFont="0" applyAlignment="0" applyProtection="0">
      <alignment vertical="center"/>
    </xf>
    <xf numFmtId="0" fontId="1" fillId="22" borderId="2" applyNumberFormat="0" applyFont="0" applyAlignment="0" applyProtection="0">
      <alignment vertical="center"/>
    </xf>
    <xf numFmtId="0" fontId="1" fillId="0" borderId="0"/>
    <xf numFmtId="0" fontId="1" fillId="0" borderId="0">
      <alignment vertical="center"/>
    </xf>
    <xf numFmtId="0" fontId="1" fillId="0" borderId="0">
      <alignment vertical="center"/>
    </xf>
    <xf numFmtId="0" fontId="1" fillId="0" borderId="0"/>
    <xf numFmtId="0" fontId="1" fillId="0" borderId="0"/>
    <xf numFmtId="0" fontId="1" fillId="0" borderId="0"/>
    <xf numFmtId="0" fontId="39" fillId="0" borderId="0">
      <alignment vertical="center"/>
    </xf>
    <xf numFmtId="38" fontId="39" fillId="0" borderId="0" applyFont="0" applyFill="0" applyBorder="0" applyAlignment="0" applyProtection="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46" fillId="59" borderId="0" applyNumberFormat="0" applyBorder="0" applyAlignment="0" applyProtection="0">
      <alignment vertical="center"/>
    </xf>
    <xf numFmtId="0" fontId="46" fillId="60" borderId="0" applyNumberFormat="0" applyBorder="0" applyAlignment="0" applyProtection="0">
      <alignment vertical="center"/>
    </xf>
    <xf numFmtId="0" fontId="46" fillId="61" borderId="0" applyNumberFormat="0" applyBorder="0" applyAlignment="0" applyProtection="0">
      <alignment vertical="center"/>
    </xf>
    <xf numFmtId="0" fontId="46" fillId="62" borderId="0" applyNumberFormat="0" applyBorder="0" applyAlignment="0" applyProtection="0">
      <alignment vertical="center"/>
    </xf>
    <xf numFmtId="0" fontId="46" fillId="63" borderId="0" applyNumberFormat="0" applyBorder="0" applyAlignment="0" applyProtection="0">
      <alignment vertical="center"/>
    </xf>
    <xf numFmtId="0" fontId="46" fillId="64" borderId="0" applyNumberFormat="0" applyBorder="0" applyAlignment="0" applyProtection="0">
      <alignment vertical="center"/>
    </xf>
    <xf numFmtId="0" fontId="46" fillId="65" borderId="0" applyNumberFormat="0" applyBorder="0" applyAlignment="0" applyProtection="0">
      <alignment vertical="center"/>
    </xf>
    <xf numFmtId="0" fontId="46" fillId="66" borderId="0" applyNumberFormat="0" applyBorder="0" applyAlignment="0" applyProtection="0">
      <alignment vertical="center"/>
    </xf>
    <xf numFmtId="0" fontId="46" fillId="67" borderId="0" applyNumberFormat="0" applyBorder="0" applyAlignment="0" applyProtection="0">
      <alignment vertical="center"/>
    </xf>
    <xf numFmtId="0" fontId="46" fillId="68" borderId="0" applyNumberFormat="0" applyBorder="0" applyAlignment="0" applyProtection="0">
      <alignment vertical="center"/>
    </xf>
    <xf numFmtId="0" fontId="46" fillId="69" borderId="0" applyNumberFormat="0" applyBorder="0" applyAlignment="0" applyProtection="0">
      <alignment vertical="center"/>
    </xf>
    <xf numFmtId="0" fontId="46" fillId="70" borderId="0" applyNumberFormat="0" applyBorder="0" applyAlignment="0" applyProtection="0">
      <alignment vertical="center"/>
    </xf>
    <xf numFmtId="0" fontId="47" fillId="71" borderId="0" applyNumberFormat="0" applyBorder="0" applyAlignment="0" applyProtection="0">
      <alignment vertical="center"/>
    </xf>
    <xf numFmtId="0" fontId="47" fillId="72" borderId="0" applyNumberFormat="0" applyBorder="0" applyAlignment="0" applyProtection="0">
      <alignment vertical="center"/>
    </xf>
    <xf numFmtId="0" fontId="47" fillId="73" borderId="0" applyNumberFormat="0" applyBorder="0" applyAlignment="0" applyProtection="0">
      <alignment vertical="center"/>
    </xf>
    <xf numFmtId="0" fontId="47" fillId="74" borderId="0" applyNumberFormat="0" applyBorder="0" applyAlignment="0" applyProtection="0">
      <alignment vertical="center"/>
    </xf>
    <xf numFmtId="0" fontId="47" fillId="75" borderId="0" applyNumberFormat="0" applyBorder="0" applyAlignment="0" applyProtection="0">
      <alignment vertical="center"/>
    </xf>
    <xf numFmtId="0" fontId="47" fillId="76" borderId="0" applyNumberFormat="0" applyBorder="0" applyAlignment="0" applyProtection="0">
      <alignment vertical="center"/>
    </xf>
    <xf numFmtId="0" fontId="47" fillId="77" borderId="0" applyNumberFormat="0" applyBorder="0" applyAlignment="0" applyProtection="0">
      <alignment vertical="center"/>
    </xf>
    <xf numFmtId="0" fontId="47" fillId="78" borderId="0" applyNumberFormat="0" applyBorder="0" applyAlignment="0" applyProtection="0">
      <alignment vertical="center"/>
    </xf>
    <xf numFmtId="0" fontId="47" fillId="79" borderId="0" applyNumberFormat="0" applyBorder="0" applyAlignment="0" applyProtection="0">
      <alignment vertical="center"/>
    </xf>
    <xf numFmtId="0" fontId="47" fillId="80" borderId="0" applyNumberFormat="0" applyBorder="0" applyAlignment="0" applyProtection="0">
      <alignment vertical="center"/>
    </xf>
    <xf numFmtId="0" fontId="47" fillId="81" borderId="0" applyNumberFormat="0" applyBorder="0" applyAlignment="0" applyProtection="0">
      <alignment vertical="center"/>
    </xf>
    <xf numFmtId="0" fontId="47" fillId="82" borderId="0" applyNumberFormat="0" applyBorder="0" applyAlignment="0" applyProtection="0">
      <alignment vertical="center"/>
    </xf>
    <xf numFmtId="0" fontId="48" fillId="0" borderId="0" applyNumberFormat="0" applyFill="0" applyBorder="0" applyAlignment="0" applyProtection="0">
      <alignment vertical="center"/>
    </xf>
    <xf numFmtId="0" fontId="49" fillId="83" borderId="135" applyNumberFormat="0" applyAlignment="0" applyProtection="0">
      <alignment vertical="center"/>
    </xf>
    <xf numFmtId="0" fontId="26" fillId="84" borderId="0" applyNumberFormat="0" applyBorder="0" applyAlignment="0" applyProtection="0">
      <alignment vertical="center"/>
    </xf>
    <xf numFmtId="0" fontId="1" fillId="58" borderId="136" applyNumberFormat="0" applyFont="0" applyAlignment="0" applyProtection="0">
      <alignment vertical="center"/>
    </xf>
    <xf numFmtId="0" fontId="28" fillId="85" borderId="0" applyNumberFormat="0" applyBorder="0" applyAlignment="0" applyProtection="0">
      <alignment vertical="center"/>
    </xf>
    <xf numFmtId="0" fontId="29" fillId="86" borderId="138" applyNumberFormat="0" applyAlignment="0" applyProtection="0">
      <alignment vertical="center"/>
    </xf>
    <xf numFmtId="0" fontId="50" fillId="0" borderId="0" applyNumberFormat="0" applyFill="0" applyBorder="0" applyAlignment="0" applyProtection="0">
      <alignment vertical="center"/>
    </xf>
    <xf numFmtId="0" fontId="32" fillId="0" borderId="152" applyNumberFormat="0" applyFill="0" applyAlignment="0" applyProtection="0">
      <alignment vertical="center"/>
    </xf>
    <xf numFmtId="0" fontId="51" fillId="0" borderId="142" applyNumberFormat="0" applyFill="0" applyAlignment="0" applyProtection="0">
      <alignment vertical="center"/>
    </xf>
    <xf numFmtId="0" fontId="35" fillId="86" borderId="143" applyNumberFormat="0" applyAlignment="0" applyProtection="0">
      <alignment vertical="center"/>
    </xf>
    <xf numFmtId="0" fontId="37" fillId="57" borderId="138" applyNumberFormat="0" applyAlignment="0" applyProtection="0">
      <alignment vertical="center"/>
    </xf>
    <xf numFmtId="0" fontId="1" fillId="0" borderId="0"/>
    <xf numFmtId="0" fontId="38" fillId="87" borderId="0" applyNumberFormat="0" applyBorder="0" applyAlignment="0" applyProtection="0">
      <alignment vertical="center"/>
    </xf>
    <xf numFmtId="0" fontId="1" fillId="0" borderId="0"/>
    <xf numFmtId="0" fontId="1" fillId="0" borderId="0"/>
    <xf numFmtId="0" fontId="1" fillId="0" borderId="0"/>
    <xf numFmtId="0" fontId="1" fillId="0" borderId="0"/>
  </cellStyleXfs>
  <cellXfs count="875">
    <xf numFmtId="0" fontId="0" fillId="0" borderId="0" xfId="0">
      <alignment vertical="center"/>
    </xf>
    <xf numFmtId="0" fontId="4" fillId="0" borderId="0" xfId="0" applyFont="1">
      <alignment vertical="center"/>
    </xf>
    <xf numFmtId="0" fontId="1" fillId="0" borderId="0" xfId="189" applyFont="1"/>
    <xf numFmtId="0" fontId="1" fillId="0" borderId="0" xfId="190"/>
    <xf numFmtId="0" fontId="1" fillId="0" borderId="0" xfId="0" quotePrefix="1" applyFont="1">
      <alignment vertical="center"/>
    </xf>
    <xf numFmtId="0" fontId="1" fillId="0" borderId="0" xfId="195" applyFont="1"/>
    <xf numFmtId="0" fontId="1" fillId="0" borderId="0" xfId="196" applyFont="1"/>
    <xf numFmtId="0" fontId="1" fillId="0" borderId="0" xfId="192" applyFont="1"/>
    <xf numFmtId="0" fontId="1" fillId="0" borderId="0" xfId="0" applyFont="1">
      <alignment vertical="center"/>
    </xf>
    <xf numFmtId="0" fontId="1" fillId="0" borderId="0" xfId="197" applyFont="1"/>
    <xf numFmtId="182" fontId="1" fillId="0" borderId="0" xfId="203" applyNumberFormat="1"/>
    <xf numFmtId="182" fontId="1" fillId="0" borderId="0" xfId="203" applyNumberFormat="1" applyAlignment="1">
      <alignment horizontal="right"/>
    </xf>
    <xf numFmtId="0" fontId="1" fillId="0" borderId="0" xfId="209"/>
    <xf numFmtId="0" fontId="1" fillId="0" borderId="0" xfId="213"/>
    <xf numFmtId="0" fontId="1" fillId="0" borderId="0" xfId="215"/>
    <xf numFmtId="182" fontId="1" fillId="0" borderId="0" xfId="215" applyNumberFormat="1"/>
    <xf numFmtId="177" fontId="1" fillId="0" borderId="0" xfId="215" applyNumberFormat="1"/>
    <xf numFmtId="0" fontId="1" fillId="0" borderId="0" xfId="216"/>
    <xf numFmtId="177" fontId="1" fillId="0" borderId="0" xfId="216" applyNumberFormat="1"/>
    <xf numFmtId="0" fontId="1" fillId="0" borderId="0" xfId="216" quotePrefix="1" applyAlignment="1">
      <alignment horizontal="right"/>
    </xf>
    <xf numFmtId="3" fontId="1" fillId="0" borderId="0" xfId="215" applyNumberFormat="1"/>
    <xf numFmtId="182" fontId="1" fillId="0" borderId="0" xfId="216" applyNumberFormat="1"/>
    <xf numFmtId="0" fontId="1" fillId="0" borderId="0" xfId="219"/>
    <xf numFmtId="176" fontId="1" fillId="0" borderId="0" xfId="219" applyNumberFormat="1"/>
    <xf numFmtId="181" fontId="1" fillId="0" borderId="0" xfId="219" applyNumberFormat="1"/>
    <xf numFmtId="0" fontId="1" fillId="0" borderId="0" xfId="221"/>
    <xf numFmtId="0" fontId="1" fillId="0" borderId="0" xfId="223"/>
    <xf numFmtId="183" fontId="1" fillId="0" borderId="0" xfId="223" applyNumberFormat="1"/>
    <xf numFmtId="183" fontId="1" fillId="0" borderId="0" xfId="224" quotePrefix="1" applyNumberFormat="1">
      <alignment vertical="center"/>
    </xf>
    <xf numFmtId="0" fontId="1" fillId="0" borderId="0" xfId="224">
      <alignment vertical="center"/>
    </xf>
    <xf numFmtId="183" fontId="1" fillId="0" borderId="0" xfId="173" applyNumberFormat="1"/>
    <xf numFmtId="183" fontId="1" fillId="0" borderId="0" xfId="173" applyNumberFormat="1" applyAlignment="1">
      <alignment horizontal="right"/>
    </xf>
    <xf numFmtId="0" fontId="1" fillId="0" borderId="0" xfId="173"/>
    <xf numFmtId="0" fontId="41" fillId="0" borderId="81" xfId="238" applyFont="1" applyBorder="1" applyAlignment="1">
      <alignment horizontal="center" vertical="center"/>
    </xf>
    <xf numFmtId="176" fontId="41" fillId="56" borderId="74" xfId="238" applyNumberFormat="1" applyFont="1" applyFill="1" applyBorder="1" applyAlignment="1">
      <alignment vertical="center"/>
    </xf>
    <xf numFmtId="188" fontId="4" fillId="0" borderId="0" xfId="189" applyNumberFormat="1" applyFont="1"/>
    <xf numFmtId="0" fontId="4" fillId="0" borderId="0" xfId="181" applyFont="1">
      <alignment vertical="center"/>
    </xf>
    <xf numFmtId="0" fontId="1" fillId="0" borderId="0" xfId="191" applyFont="1"/>
    <xf numFmtId="0" fontId="1" fillId="0" borderId="0" xfId="191" applyFont="1" applyAlignment="1">
      <alignment horizontal="right"/>
    </xf>
    <xf numFmtId="0" fontId="1" fillId="0" borderId="39" xfId="191" applyFont="1" applyBorder="1" applyAlignment="1">
      <alignment horizontal="center"/>
    </xf>
    <xf numFmtId="0" fontId="1" fillId="0" borderId="23" xfId="191" applyFont="1" applyBorder="1" applyAlignment="1">
      <alignment horizontal="center"/>
    </xf>
    <xf numFmtId="0" fontId="1" fillId="0" borderId="32" xfId="191" applyFont="1" applyBorder="1" applyAlignment="1">
      <alignment horizontal="center"/>
    </xf>
    <xf numFmtId="0" fontId="1" fillId="0" borderId="83" xfId="191" applyFont="1" applyBorder="1" applyAlignment="1">
      <alignment horizontal="center"/>
    </xf>
    <xf numFmtId="0" fontId="1" fillId="0" borderId="83" xfId="189" applyFont="1" applyBorder="1" applyAlignment="1">
      <alignment horizontal="center"/>
    </xf>
    <xf numFmtId="0" fontId="1" fillId="0" borderId="71" xfId="189" applyFont="1" applyBorder="1" applyAlignment="1">
      <alignment horizontal="center"/>
    </xf>
    <xf numFmtId="0" fontId="1" fillId="0" borderId="0" xfId="191" applyFont="1" applyAlignment="1">
      <alignment horizontal="center"/>
    </xf>
    <xf numFmtId="177" fontId="1" fillId="0" borderId="0" xfId="191" applyNumberFormat="1" applyFont="1"/>
    <xf numFmtId="188" fontId="4" fillId="0" borderId="0" xfId="195" applyNumberFormat="1" applyFont="1"/>
    <xf numFmtId="0" fontId="4" fillId="0" borderId="0" xfId="184" applyFont="1">
      <alignment vertical="center"/>
    </xf>
    <xf numFmtId="0" fontId="1" fillId="0" borderId="0" xfId="196" applyFont="1" applyAlignment="1">
      <alignment horizontal="right"/>
    </xf>
    <xf numFmtId="0" fontId="1" fillId="0" borderId="0" xfId="195" applyFont="1" applyAlignment="1">
      <alignment horizontal="right"/>
    </xf>
    <xf numFmtId="0" fontId="1" fillId="0" borderId="10" xfId="196" applyFont="1" applyBorder="1"/>
    <xf numFmtId="0" fontId="1" fillId="0" borderId="11" xfId="196" applyFont="1" applyBorder="1"/>
    <xf numFmtId="0" fontId="1" fillId="0" borderId="12" xfId="196" applyFont="1" applyBorder="1" applyAlignment="1">
      <alignment horizontal="center"/>
    </xf>
    <xf numFmtId="0" fontId="1" fillId="0" borderId="13" xfId="196" applyFont="1" applyBorder="1"/>
    <xf numFmtId="0" fontId="1" fillId="0" borderId="14" xfId="196" applyFont="1" applyBorder="1"/>
    <xf numFmtId="0" fontId="1" fillId="0" borderId="15" xfId="196" applyFont="1" applyBorder="1"/>
    <xf numFmtId="0" fontId="1" fillId="0" borderId="16" xfId="196" applyFont="1" applyBorder="1"/>
    <xf numFmtId="0" fontId="1" fillId="55" borderId="16" xfId="196" applyFont="1" applyFill="1" applyBorder="1"/>
    <xf numFmtId="0" fontId="1" fillId="55" borderId="147" xfId="240" applyFill="1" applyBorder="1"/>
    <xf numFmtId="0" fontId="1" fillId="0" borderId="17" xfId="196" applyFont="1" applyBorder="1"/>
    <xf numFmtId="0" fontId="1" fillId="0" borderId="18" xfId="196" applyFont="1" applyBorder="1"/>
    <xf numFmtId="0" fontId="1" fillId="0" borderId="19" xfId="196" applyFont="1" applyBorder="1"/>
    <xf numFmtId="0" fontId="1" fillId="0" borderId="20" xfId="196" applyFont="1" applyBorder="1"/>
    <xf numFmtId="0" fontId="1" fillId="0" borderId="21" xfId="196" applyFont="1" applyBorder="1"/>
    <xf numFmtId="0" fontId="1" fillId="0" borderId="22" xfId="196" applyFont="1" applyBorder="1"/>
    <xf numFmtId="3" fontId="1" fillId="0" borderId="0" xfId="195" applyNumberFormat="1" applyFont="1"/>
    <xf numFmtId="0" fontId="1" fillId="0" borderId="18" xfId="196" applyFont="1" applyBorder="1" applyAlignment="1">
      <alignment horizontal="center"/>
    </xf>
    <xf numFmtId="0" fontId="1" fillId="0" borderId="23" xfId="196" applyFont="1" applyBorder="1" applyAlignment="1">
      <alignment horizontal="center"/>
    </xf>
    <xf numFmtId="0" fontId="1" fillId="0" borderId="0" xfId="196" applyFont="1" applyAlignment="1">
      <alignment vertical="distributed" textRotation="255" justifyLastLine="1"/>
    </xf>
    <xf numFmtId="0" fontId="1" fillId="0" borderId="0" xfId="196" applyFont="1" applyAlignment="1">
      <alignment horizontal="center" vertical="center" textRotation="255"/>
    </xf>
    <xf numFmtId="0" fontId="1" fillId="0" borderId="0" xfId="196" applyFont="1" applyAlignment="1">
      <alignment horizontal="center"/>
    </xf>
    <xf numFmtId="3" fontId="1" fillId="0" borderId="0" xfId="196" applyNumberFormat="1" applyFont="1"/>
    <xf numFmtId="0" fontId="1" fillId="0" borderId="0" xfId="184" quotePrefix="1" applyFont="1">
      <alignment vertical="center"/>
    </xf>
    <xf numFmtId="188" fontId="4" fillId="0" borderId="0" xfId="0" applyNumberFormat="1" applyFont="1">
      <alignment vertical="center"/>
    </xf>
    <xf numFmtId="0" fontId="1" fillId="0" borderId="0" xfId="193"/>
    <xf numFmtId="0" fontId="1" fillId="0" borderId="0" xfId="194" applyFont="1"/>
    <xf numFmtId="0" fontId="1" fillId="0" borderId="94" xfId="194" applyFont="1" applyBorder="1" applyAlignment="1">
      <alignment horizontal="center"/>
    </xf>
    <xf numFmtId="0" fontId="1" fillId="0" borderId="81" xfId="194" applyFont="1" applyBorder="1" applyAlignment="1">
      <alignment horizontal="center"/>
    </xf>
    <xf numFmtId="0" fontId="1" fillId="0" borderId="76" xfId="194" applyFont="1" applyBorder="1" applyAlignment="1">
      <alignment horizontal="center"/>
    </xf>
    <xf numFmtId="0" fontId="1" fillId="0" borderId="61" xfId="194" applyFont="1" applyBorder="1" applyAlignment="1">
      <alignment horizontal="center"/>
    </xf>
    <xf numFmtId="3" fontId="1" fillId="0" borderId="37" xfId="194" applyNumberFormat="1" applyFont="1" applyBorder="1"/>
    <xf numFmtId="3" fontId="1" fillId="0" borderId="77" xfId="194" applyNumberFormat="1" applyFont="1" applyBorder="1"/>
    <xf numFmtId="0" fontId="1" fillId="0" borderId="0" xfId="193" quotePrefix="1"/>
    <xf numFmtId="188" fontId="4" fillId="0" borderId="0" xfId="197" applyNumberFormat="1" applyFont="1"/>
    <xf numFmtId="0" fontId="4" fillId="0" borderId="0" xfId="180" applyFont="1">
      <alignment vertical="center"/>
    </xf>
    <xf numFmtId="0" fontId="1" fillId="0" borderId="0" xfId="198"/>
    <xf numFmtId="0" fontId="1" fillId="0" borderId="0" xfId="198" applyAlignment="1">
      <alignment horizontal="right"/>
    </xf>
    <xf numFmtId="0" fontId="1" fillId="0" borderId="59" xfId="198" applyBorder="1"/>
    <xf numFmtId="0" fontId="1" fillId="0" borderId="51" xfId="198" applyBorder="1" applyAlignment="1">
      <alignment horizontal="center"/>
    </xf>
    <xf numFmtId="0" fontId="1" fillId="0" borderId="57" xfId="198" applyBorder="1" applyAlignment="1">
      <alignment horizontal="center"/>
    </xf>
    <xf numFmtId="0" fontId="1" fillId="0" borderId="23" xfId="198" applyBorder="1" applyAlignment="1">
      <alignment horizontal="center"/>
    </xf>
    <xf numFmtId="0" fontId="1" fillId="0" borderId="67" xfId="198" applyBorder="1" applyAlignment="1">
      <alignment horizontal="center"/>
    </xf>
    <xf numFmtId="0" fontId="1" fillId="0" borderId="39" xfId="198" applyBorder="1" applyAlignment="1">
      <alignment horizontal="center"/>
    </xf>
    <xf numFmtId="0" fontId="1" fillId="0" borderId="32" xfId="198" applyBorder="1" applyAlignment="1">
      <alignment horizontal="center"/>
    </xf>
    <xf numFmtId="0" fontId="1" fillId="0" borderId="96" xfId="198" applyBorder="1"/>
    <xf numFmtId="0" fontId="1" fillId="0" borderId="62" xfId="198" applyBorder="1"/>
    <xf numFmtId="0" fontId="1" fillId="0" borderId="95" xfId="198" applyBorder="1"/>
    <xf numFmtId="0" fontId="1" fillId="0" borderId="97" xfId="198" applyBorder="1"/>
    <xf numFmtId="177" fontId="1" fillId="0" borderId="0" xfId="234" applyNumberFormat="1" applyAlignment="1">
      <alignment horizontal="right" vertical="center"/>
    </xf>
    <xf numFmtId="177" fontId="1" fillId="0" borderId="0" xfId="234" applyNumberFormat="1"/>
    <xf numFmtId="177" fontId="1" fillId="0" borderId="0" xfId="198" applyNumberFormat="1"/>
    <xf numFmtId="176" fontId="1" fillId="0" borderId="0" xfId="198" applyNumberFormat="1"/>
    <xf numFmtId="177" fontId="1" fillId="0" borderId="0" xfId="198" quotePrefix="1" applyNumberFormat="1"/>
    <xf numFmtId="0" fontId="1" fillId="0" borderId="0" xfId="199" applyFont="1"/>
    <xf numFmtId="188" fontId="4" fillId="0" borderId="0" xfId="199" applyNumberFormat="1" applyFont="1"/>
    <xf numFmtId="0" fontId="4" fillId="0" borderId="0" xfId="185" applyFont="1">
      <alignment vertical="center"/>
    </xf>
    <xf numFmtId="0" fontId="1" fillId="0" borderId="0" xfId="200" applyFont="1"/>
    <xf numFmtId="0" fontId="1" fillId="0" borderId="0" xfId="185" applyFont="1">
      <alignment vertical="center"/>
    </xf>
    <xf numFmtId="0" fontId="1" fillId="0" borderId="0" xfId="200" applyFont="1" applyAlignment="1">
      <alignment horizontal="right"/>
    </xf>
    <xf numFmtId="0" fontId="1" fillId="0" borderId="53" xfId="200" applyFont="1" applyBorder="1" applyAlignment="1">
      <alignment horizontal="center"/>
    </xf>
    <xf numFmtId="0" fontId="1" fillId="0" borderId="43" xfId="200" applyFont="1" applyBorder="1" applyAlignment="1">
      <alignment horizontal="center"/>
    </xf>
    <xf numFmtId="0" fontId="1" fillId="55" borderId="42" xfId="200" applyFont="1" applyFill="1" applyBorder="1" applyAlignment="1">
      <alignment horizontal="center"/>
    </xf>
    <xf numFmtId="0" fontId="1" fillId="55" borderId="124" xfId="200" applyFont="1" applyFill="1" applyBorder="1" applyAlignment="1">
      <alignment horizontal="center"/>
    </xf>
    <xf numFmtId="0" fontId="1" fillId="0" borderId="47" xfId="200" applyFont="1" applyBorder="1" applyAlignment="1">
      <alignment horizontal="center"/>
    </xf>
    <xf numFmtId="0" fontId="1" fillId="0" borderId="43" xfId="199" applyFont="1" applyBorder="1" applyAlignment="1">
      <alignment horizontal="center"/>
    </xf>
    <xf numFmtId="0" fontId="1" fillId="0" borderId="42" xfId="200" applyFont="1" applyBorder="1" applyAlignment="1">
      <alignment horizontal="center"/>
    </xf>
    <xf numFmtId="0" fontId="1" fillId="55" borderId="42" xfId="199" applyFont="1" applyFill="1" applyBorder="1" applyAlignment="1">
      <alignment horizontal="center"/>
    </xf>
    <xf numFmtId="0" fontId="1" fillId="55" borderId="48" xfId="199" applyFont="1" applyFill="1" applyBorder="1" applyAlignment="1">
      <alignment horizontal="center"/>
    </xf>
    <xf numFmtId="0" fontId="1" fillId="55" borderId="50" xfId="199" applyFont="1" applyFill="1" applyBorder="1" applyAlignment="1">
      <alignment horizontal="center"/>
    </xf>
    <xf numFmtId="0" fontId="1" fillId="55" borderId="124" xfId="199" applyFont="1" applyFill="1" applyBorder="1" applyAlignment="1">
      <alignment horizontal="center"/>
    </xf>
    <xf numFmtId="0" fontId="1" fillId="0" borderId="61" xfId="200" applyFont="1" applyBorder="1"/>
    <xf numFmtId="0" fontId="1" fillId="0" borderId="62" xfId="200" applyFont="1" applyBorder="1"/>
    <xf numFmtId="0" fontId="1" fillId="0" borderId="98" xfId="200" applyFont="1" applyBorder="1"/>
    <xf numFmtId="3" fontId="1" fillId="0" borderId="0" xfId="200" applyNumberFormat="1" applyFont="1"/>
    <xf numFmtId="179" fontId="1" fillId="0" borderId="0" xfId="200" applyNumberFormat="1" applyFont="1"/>
    <xf numFmtId="177" fontId="1" fillId="0" borderId="0" xfId="200" applyNumberFormat="1" applyFont="1"/>
    <xf numFmtId="0" fontId="1" fillId="0" borderId="0" xfId="185" quotePrefix="1" applyFont="1">
      <alignment vertical="center"/>
    </xf>
    <xf numFmtId="188" fontId="4" fillId="0" borderId="0" xfId="209" applyNumberFormat="1" applyFont="1"/>
    <xf numFmtId="0" fontId="4" fillId="0" borderId="0" xfId="218" applyFont="1">
      <alignment vertical="center"/>
    </xf>
    <xf numFmtId="0" fontId="1" fillId="0" borderId="0" xfId="203"/>
    <xf numFmtId="177" fontId="1" fillId="0" borderId="0" xfId="203" applyNumberFormat="1"/>
    <xf numFmtId="176" fontId="1" fillId="0" borderId="0" xfId="216" applyNumberFormat="1"/>
    <xf numFmtId="177" fontId="1" fillId="0" borderId="0" xfId="212" applyNumberFormat="1" applyFont="1" applyBorder="1" applyAlignment="1"/>
    <xf numFmtId="0" fontId="42" fillId="0" borderId="0" xfId="217" applyFont="1">
      <alignment vertical="center"/>
    </xf>
    <xf numFmtId="0" fontId="43" fillId="0" borderId="0" xfId="217" applyFont="1">
      <alignment vertical="center"/>
    </xf>
    <xf numFmtId="0" fontId="1" fillId="0" borderId="0" xfId="201"/>
    <xf numFmtId="176" fontId="1" fillId="0" borderId="0" xfId="201" applyNumberFormat="1"/>
    <xf numFmtId="176" fontId="1" fillId="0" borderId="0" xfId="201" applyNumberFormat="1" applyAlignment="1">
      <alignment horizontal="right"/>
    </xf>
    <xf numFmtId="0" fontId="1" fillId="0" borderId="24" xfId="201" applyBorder="1"/>
    <xf numFmtId="0" fontId="1" fillId="0" borderId="0" xfId="201" applyAlignment="1">
      <alignment horizontal="center" vertical="center"/>
    </xf>
    <xf numFmtId="180" fontId="1" fillId="0" borderId="0" xfId="201" applyNumberFormat="1"/>
    <xf numFmtId="176" fontId="1" fillId="0" borderId="11" xfId="201" applyNumberFormat="1" applyBorder="1"/>
    <xf numFmtId="0" fontId="1" fillId="0" borderId="0" xfId="201" applyAlignment="1">
      <alignment horizontal="right"/>
    </xf>
    <xf numFmtId="0" fontId="1" fillId="0" borderId="0" xfId="202"/>
    <xf numFmtId="0" fontId="44" fillId="0" borderId="0" xfId="202" applyFont="1"/>
    <xf numFmtId="0" fontId="1" fillId="0" borderId="0" xfId="202" applyAlignment="1">
      <alignment horizontal="right"/>
    </xf>
    <xf numFmtId="0" fontId="1" fillId="0" borderId="24" xfId="202" applyBorder="1"/>
    <xf numFmtId="0" fontId="1" fillId="0" borderId="0" xfId="202" applyAlignment="1">
      <alignment horizontal="center" vertical="top" textRotation="255"/>
    </xf>
    <xf numFmtId="182" fontId="1" fillId="0" borderId="0" xfId="202" applyNumberFormat="1"/>
    <xf numFmtId="0" fontId="1" fillId="0" borderId="11" xfId="202" applyBorder="1"/>
    <xf numFmtId="0" fontId="1" fillId="0" borderId="0" xfId="202" quotePrefix="1" applyAlignment="1">
      <alignment horizontal="right"/>
    </xf>
    <xf numFmtId="0" fontId="4" fillId="0" borderId="0" xfId="224" applyFont="1">
      <alignment vertical="center"/>
    </xf>
    <xf numFmtId="0" fontId="1" fillId="0" borderId="0" xfId="173" applyAlignment="1">
      <alignment vertical="distributed" textRotation="255" justifyLastLine="1"/>
    </xf>
    <xf numFmtId="0" fontId="1" fillId="0" borderId="0" xfId="173" applyAlignment="1">
      <alignment horizontal="center"/>
    </xf>
    <xf numFmtId="0" fontId="4" fillId="0" borderId="0" xfId="170" applyFont="1">
      <alignment vertical="center"/>
    </xf>
    <xf numFmtId="0" fontId="1" fillId="0" borderId="0" xfId="188"/>
    <xf numFmtId="0" fontId="1" fillId="0" borderId="0" xfId="187" applyFont="1"/>
    <xf numFmtId="0" fontId="1" fillId="0" borderId="105" xfId="188" applyBorder="1"/>
    <xf numFmtId="0" fontId="1" fillId="0" borderId="106" xfId="188" applyBorder="1"/>
    <xf numFmtId="0" fontId="1" fillId="0" borderId="42" xfId="233" applyBorder="1" applyAlignment="1">
      <alignment horizontal="center"/>
    </xf>
    <xf numFmtId="0" fontId="1" fillId="0" borderId="48" xfId="233" applyBorder="1" applyAlignment="1">
      <alignment horizontal="center"/>
    </xf>
    <xf numFmtId="0" fontId="1" fillId="0" borderId="43" xfId="233" applyBorder="1" applyAlignment="1">
      <alignment horizontal="center"/>
    </xf>
    <xf numFmtId="0" fontId="1" fillId="0" borderId="58" xfId="188" applyBorder="1"/>
    <xf numFmtId="178" fontId="1" fillId="0" borderId="30" xfId="232" applyNumberFormat="1" applyBorder="1"/>
    <xf numFmtId="178" fontId="1" fillId="0" borderId="41" xfId="232" applyNumberFormat="1" applyBorder="1"/>
    <xf numFmtId="178" fontId="1" fillId="0" borderId="65" xfId="232" applyNumberFormat="1" applyBorder="1"/>
    <xf numFmtId="187" fontId="1" fillId="0" borderId="0" xfId="187" applyNumberFormat="1" applyFont="1"/>
    <xf numFmtId="0" fontId="1" fillId="0" borderId="83" xfId="188" applyBorder="1"/>
    <xf numFmtId="0" fontId="1" fillId="0" borderId="18" xfId="232" applyBorder="1"/>
    <xf numFmtId="0" fontId="1" fillId="0" borderId="36" xfId="232" applyBorder="1"/>
    <xf numFmtId="0" fontId="1" fillId="0" borderId="99" xfId="232" applyBorder="1"/>
    <xf numFmtId="0" fontId="1" fillId="0" borderId="20" xfId="188" applyBorder="1"/>
    <xf numFmtId="0" fontId="1" fillId="0" borderId="18" xfId="231" applyBorder="1" applyAlignment="1">
      <alignment horizontal="right" wrapText="1"/>
    </xf>
    <xf numFmtId="0" fontId="1" fillId="0" borderId="36" xfId="231" applyBorder="1" applyAlignment="1">
      <alignment horizontal="right" wrapText="1"/>
    </xf>
    <xf numFmtId="0" fontId="45" fillId="0" borderId="18" xfId="0" applyFont="1" applyBorder="1" applyAlignment="1">
      <alignment horizontal="right" vertical="center" wrapText="1"/>
    </xf>
    <xf numFmtId="186" fontId="1" fillId="0" borderId="0" xfId="188" applyNumberFormat="1"/>
    <xf numFmtId="0" fontId="1" fillId="0" borderId="18" xfId="232" applyBorder="1" applyAlignment="1">
      <alignment horizontal="right"/>
    </xf>
    <xf numFmtId="0" fontId="1" fillId="0" borderId="36" xfId="232" applyBorder="1" applyAlignment="1">
      <alignment horizontal="right"/>
    </xf>
    <xf numFmtId="189" fontId="1" fillId="0" borderId="18" xfId="231" applyNumberFormat="1" applyBorder="1" applyAlignment="1">
      <alignment horizontal="right" wrapText="1"/>
    </xf>
    <xf numFmtId="189" fontId="1" fillId="0" borderId="36" xfId="231" applyNumberFormat="1" applyBorder="1" applyAlignment="1">
      <alignment horizontal="right" wrapText="1"/>
    </xf>
    <xf numFmtId="186" fontId="1" fillId="0" borderId="18" xfId="232" applyNumberFormat="1" applyBorder="1"/>
    <xf numFmtId="186" fontId="1" fillId="0" borderId="36" xfId="232" applyNumberFormat="1" applyBorder="1"/>
    <xf numFmtId="0" fontId="1" fillId="0" borderId="107" xfId="188" applyBorder="1"/>
    <xf numFmtId="0" fontId="45" fillId="0" borderId="23" xfId="0" applyFont="1" applyBorder="1" applyAlignment="1">
      <alignment horizontal="right" vertical="center" wrapText="1"/>
    </xf>
    <xf numFmtId="0" fontId="1" fillId="0" borderId="108" xfId="188" applyBorder="1"/>
    <xf numFmtId="2" fontId="1" fillId="0" borderId="34" xfId="232" applyNumberFormat="1" applyBorder="1" applyAlignment="1">
      <alignment horizontal="right"/>
    </xf>
    <xf numFmtId="2" fontId="1" fillId="0" borderId="126" xfId="232" applyNumberFormat="1" applyBorder="1" applyAlignment="1">
      <alignment horizontal="right"/>
    </xf>
    <xf numFmtId="2" fontId="1" fillId="0" borderId="44" xfId="232" applyNumberFormat="1" applyBorder="1" applyAlignment="1">
      <alignment horizontal="right"/>
    </xf>
    <xf numFmtId="0" fontId="1" fillId="0" borderId="57" xfId="188" applyBorder="1"/>
    <xf numFmtId="0" fontId="1" fillId="0" borderId="23" xfId="232" applyBorder="1" applyAlignment="1">
      <alignment horizontal="right"/>
    </xf>
    <xf numFmtId="0" fontId="1" fillId="0" borderId="40" xfId="232" applyBorder="1" applyAlignment="1">
      <alignment horizontal="right"/>
    </xf>
    <xf numFmtId="178" fontId="1" fillId="0" borderId="45" xfId="232" applyNumberFormat="1" applyBorder="1" applyAlignment="1">
      <alignment horizontal="right"/>
    </xf>
    <xf numFmtId="0" fontId="1" fillId="0" borderId="0" xfId="188" quotePrefix="1" applyAlignment="1">
      <alignment horizontal="right"/>
    </xf>
    <xf numFmtId="0" fontId="45" fillId="0" borderId="11" xfId="0" applyFont="1" applyBorder="1" applyAlignment="1">
      <alignment horizontal="right" vertical="center" wrapText="1"/>
    </xf>
    <xf numFmtId="0" fontId="1" fillId="0" borderId="0" xfId="170" quotePrefix="1" applyFont="1">
      <alignment vertical="center"/>
    </xf>
    <xf numFmtId="0" fontId="4" fillId="0" borderId="0" xfId="226" applyFont="1">
      <alignment vertical="center"/>
    </xf>
    <xf numFmtId="0" fontId="1" fillId="0" borderId="0" xfId="172"/>
    <xf numFmtId="0" fontId="1" fillId="0" borderId="73" xfId="209" applyBorder="1"/>
    <xf numFmtId="0" fontId="1" fillId="0" borderId="52" xfId="213" applyBorder="1"/>
    <xf numFmtId="3" fontId="1" fillId="0" borderId="0" xfId="213" applyNumberFormat="1"/>
    <xf numFmtId="0" fontId="41" fillId="0" borderId="0" xfId="0" applyFont="1">
      <alignment vertical="center"/>
    </xf>
    <xf numFmtId="0" fontId="1" fillId="0" borderId="12" xfId="213" applyBorder="1"/>
    <xf numFmtId="3" fontId="1" fillId="56" borderId="16" xfId="213" applyNumberFormat="1" applyFill="1" applyBorder="1"/>
    <xf numFmtId="3" fontId="1" fillId="56" borderId="100" xfId="213" applyNumberFormat="1" applyFill="1" applyBorder="1"/>
    <xf numFmtId="176" fontId="1" fillId="0" borderId="0" xfId="213" applyNumberFormat="1"/>
    <xf numFmtId="0" fontId="41" fillId="0" borderId="22" xfId="0" applyFont="1" applyBorder="1" applyAlignment="1">
      <alignment vertical="center" shrinkToFit="1"/>
    </xf>
    <xf numFmtId="0" fontId="1" fillId="0" borderId="0" xfId="176" applyFont="1"/>
    <xf numFmtId="182" fontId="1" fillId="0" borderId="0" xfId="176" applyNumberFormat="1" applyFont="1"/>
    <xf numFmtId="0" fontId="1" fillId="0" borderId="0" xfId="174" applyFont="1"/>
    <xf numFmtId="184" fontId="1" fillId="0" borderId="0" xfId="176" applyNumberFormat="1" applyFont="1" applyAlignment="1">
      <alignment horizontal="right"/>
    </xf>
    <xf numFmtId="0" fontId="1" fillId="0" borderId="0" xfId="175"/>
    <xf numFmtId="182" fontId="1" fillId="0" borderId="0" xfId="175" applyNumberFormat="1"/>
    <xf numFmtId="182" fontId="1" fillId="0" borderId="0" xfId="174" applyNumberFormat="1" applyFont="1"/>
    <xf numFmtId="0" fontId="1" fillId="0" borderId="0" xfId="179" applyFont="1"/>
    <xf numFmtId="0" fontId="1" fillId="0" borderId="0" xfId="177" applyFont="1"/>
    <xf numFmtId="0" fontId="1" fillId="0" borderId="0" xfId="199" applyFont="1" applyAlignment="1">
      <alignment shrinkToFit="1"/>
    </xf>
    <xf numFmtId="0" fontId="1" fillId="0" borderId="0" xfId="0" applyFont="1" applyAlignment="1">
      <alignment vertical="center" shrinkToFit="1"/>
    </xf>
    <xf numFmtId="0" fontId="1" fillId="0" borderId="0" xfId="177" applyFont="1" applyAlignment="1">
      <alignment shrinkToFit="1"/>
    </xf>
    <xf numFmtId="0" fontId="1" fillId="0" borderId="52" xfId="0" applyFont="1" applyBorder="1">
      <alignment vertical="center"/>
    </xf>
    <xf numFmtId="0" fontId="1" fillId="0" borderId="31" xfId="179" applyFont="1" applyBorder="1"/>
    <xf numFmtId="0" fontId="1" fillId="0" borderId="18" xfId="179" applyFont="1" applyBorder="1"/>
    <xf numFmtId="3" fontId="1" fillId="0" borderId="0" xfId="179" applyNumberFormat="1" applyFont="1"/>
    <xf numFmtId="0" fontId="1" fillId="0" borderId="0" xfId="179" applyFont="1" applyAlignment="1">
      <alignment horizontal="right"/>
    </xf>
    <xf numFmtId="177" fontId="1" fillId="0" borderId="0" xfId="174" applyNumberFormat="1" applyFont="1"/>
    <xf numFmtId="0" fontId="1" fillId="0" borderId="0" xfId="183" applyFont="1" applyAlignment="1">
      <alignment vertical="center" wrapText="1"/>
    </xf>
    <xf numFmtId="0" fontId="1" fillId="0" borderId="0" xfId="183" applyFont="1">
      <alignment vertical="center"/>
    </xf>
    <xf numFmtId="0" fontId="1" fillId="0" borderId="0" xfId="179" quotePrefix="1" applyFont="1" applyAlignment="1">
      <alignment horizontal="right"/>
    </xf>
    <xf numFmtId="0" fontId="1" fillId="0" borderId="0" xfId="178" applyAlignment="1">
      <alignment vertical="center" wrapText="1"/>
    </xf>
    <xf numFmtId="0" fontId="1" fillId="0" borderId="0" xfId="178"/>
    <xf numFmtId="185" fontId="0" fillId="0" borderId="27" xfId="232" applyNumberFormat="1" applyFont="1" applyBorder="1" applyAlignment="1">
      <alignment horizontal="right"/>
    </xf>
    <xf numFmtId="186" fontId="1" fillId="0" borderId="111" xfId="232" applyNumberFormat="1" applyBorder="1"/>
    <xf numFmtId="0" fontId="0" fillId="0" borderId="43" xfId="233" applyFont="1" applyBorder="1" applyAlignment="1">
      <alignment horizontal="center"/>
    </xf>
    <xf numFmtId="0" fontId="45" fillId="0" borderId="21" xfId="0" applyFont="1" applyBorder="1" applyAlignment="1">
      <alignment horizontal="right" vertical="center" wrapText="1"/>
    </xf>
    <xf numFmtId="189" fontId="1" fillId="0" borderId="21" xfId="231" applyNumberFormat="1" applyBorder="1" applyAlignment="1">
      <alignment horizontal="right" wrapText="1"/>
    </xf>
    <xf numFmtId="0" fontId="45" fillId="0" borderId="45" xfId="0" applyFont="1" applyBorder="1" applyAlignment="1">
      <alignment horizontal="right" vertical="center" wrapText="1"/>
    </xf>
    <xf numFmtId="0" fontId="0" fillId="0" borderId="124" xfId="233" applyFont="1" applyBorder="1" applyAlignment="1">
      <alignment horizontal="center"/>
    </xf>
    <xf numFmtId="0" fontId="1" fillId="0" borderId="22" xfId="196" applyFont="1" applyBorder="1" applyAlignment="1">
      <alignment horizontal="center"/>
    </xf>
    <xf numFmtId="0" fontId="1" fillId="0" borderId="0" xfId="0" applyFont="1" applyAlignment="1"/>
    <xf numFmtId="0" fontId="1" fillId="0" borderId="36" xfId="179" applyFont="1" applyBorder="1" applyAlignment="1">
      <alignment horizontal="center"/>
    </xf>
    <xf numFmtId="0" fontId="1" fillId="0" borderId="18" xfId="179" applyFont="1" applyBorder="1" applyAlignment="1">
      <alignment horizontal="center"/>
    </xf>
    <xf numFmtId="0" fontId="1" fillId="0" borderId="0" xfId="179" applyFont="1" applyAlignment="1">
      <alignment horizontal="center"/>
    </xf>
    <xf numFmtId="187" fontId="45" fillId="0" borderId="21" xfId="0" applyNumberFormat="1" applyFont="1" applyBorder="1" applyAlignment="1">
      <alignment horizontal="right" vertical="center" wrapText="1"/>
    </xf>
    <xf numFmtId="186" fontId="45" fillId="0" borderId="31" xfId="0" applyNumberFormat="1" applyFont="1" applyBorder="1" applyAlignment="1">
      <alignment horizontal="right" vertical="center" wrapText="1"/>
    </xf>
    <xf numFmtId="186" fontId="45" fillId="0" borderId="32" xfId="0" applyNumberFormat="1" applyFont="1" applyBorder="1" applyAlignment="1">
      <alignment horizontal="right" vertical="center" wrapText="1"/>
    </xf>
    <xf numFmtId="186" fontId="45" fillId="0" borderId="77" xfId="0" applyNumberFormat="1" applyFont="1" applyBorder="1" applyAlignment="1">
      <alignment horizontal="right" vertical="center" wrapText="1"/>
    </xf>
    <xf numFmtId="177" fontId="1" fillId="0" borderId="58" xfId="191" applyNumberFormat="1" applyFont="1" applyBorder="1" applyAlignment="1">
      <alignment horizontal="right"/>
    </xf>
    <xf numFmtId="177" fontId="1" fillId="0" borderId="17" xfId="191" applyNumberFormat="1" applyFont="1" applyBorder="1" applyAlignment="1">
      <alignment horizontal="right"/>
    </xf>
    <xf numFmtId="177" fontId="1" fillId="0" borderId="77" xfId="191" applyNumberFormat="1" applyFont="1" applyBorder="1" applyAlignment="1">
      <alignment horizontal="right"/>
    </xf>
    <xf numFmtId="177" fontId="1" fillId="0" borderId="20" xfId="191" applyNumberFormat="1" applyFont="1" applyBorder="1" applyAlignment="1">
      <alignment horizontal="right"/>
    </xf>
    <xf numFmtId="177" fontId="1" fillId="0" borderId="18" xfId="191" applyNumberFormat="1" applyFont="1" applyBorder="1" applyAlignment="1">
      <alignment horizontal="right"/>
    </xf>
    <xf numFmtId="177" fontId="1" fillId="0" borderId="31" xfId="191" applyNumberFormat="1" applyFont="1" applyBorder="1" applyAlignment="1">
      <alignment horizontal="right"/>
    </xf>
    <xf numFmtId="177" fontId="1" fillId="0" borderId="20" xfId="169" applyNumberFormat="1" applyFont="1" applyBorder="1" applyAlignment="1">
      <alignment horizontal="right"/>
    </xf>
    <xf numFmtId="177" fontId="1" fillId="0" borderId="18" xfId="169" applyNumberFormat="1" applyFont="1" applyBorder="1" applyAlignment="1">
      <alignment horizontal="right"/>
    </xf>
    <xf numFmtId="177" fontId="1" fillId="0" borderId="31" xfId="169" applyNumberFormat="1" applyFont="1" applyBorder="1" applyAlignment="1">
      <alignment horizontal="right"/>
    </xf>
    <xf numFmtId="177" fontId="1" fillId="0" borderId="107" xfId="169" applyNumberFormat="1" applyFont="1" applyBorder="1" applyAlignment="1">
      <alignment horizontal="right"/>
    </xf>
    <xf numFmtId="177" fontId="1" fillId="0" borderId="19" xfId="169" applyNumberFormat="1" applyFont="1" applyBorder="1" applyAlignment="1">
      <alignment horizontal="right"/>
    </xf>
    <xf numFmtId="177" fontId="1" fillId="0" borderId="111" xfId="169" applyNumberFormat="1" applyFont="1" applyBorder="1" applyAlignment="1">
      <alignment horizontal="right"/>
    </xf>
    <xf numFmtId="177" fontId="1" fillId="0" borderId="57" xfId="169" applyNumberFormat="1" applyFont="1" applyBorder="1" applyAlignment="1">
      <alignment horizontal="right"/>
    </xf>
    <xf numFmtId="177" fontId="1" fillId="0" borderId="23" xfId="169" applyNumberFormat="1" applyFont="1" applyBorder="1" applyAlignment="1">
      <alignment horizontal="right"/>
    </xf>
    <xf numFmtId="177" fontId="1" fillId="0" borderId="32" xfId="169" applyNumberFormat="1" applyFont="1" applyBorder="1" applyAlignment="1">
      <alignment horizontal="right"/>
    </xf>
    <xf numFmtId="0" fontId="1" fillId="0" borderId="0" xfId="191" applyFont="1" applyAlignment="1">
      <alignment wrapText="1"/>
    </xf>
    <xf numFmtId="3" fontId="1" fillId="0" borderId="17" xfId="196" applyNumberFormat="1" applyFont="1" applyBorder="1"/>
    <xf numFmtId="3" fontId="1" fillId="0" borderId="38" xfId="196" applyNumberFormat="1" applyFont="1" applyBorder="1"/>
    <xf numFmtId="3" fontId="1" fillId="55" borderId="17" xfId="196" applyNumberFormat="1" applyFont="1" applyFill="1" applyBorder="1"/>
    <xf numFmtId="3" fontId="1" fillId="55" borderId="77" xfId="240" applyNumberFormat="1" applyFill="1" applyBorder="1"/>
    <xf numFmtId="3" fontId="1" fillId="0" borderId="18" xfId="196" applyNumberFormat="1" applyFont="1" applyBorder="1"/>
    <xf numFmtId="3" fontId="1" fillId="0" borderId="36" xfId="196" applyNumberFormat="1" applyFont="1" applyBorder="1"/>
    <xf numFmtId="3" fontId="1" fillId="55" borderId="18" xfId="196" applyNumberFormat="1" applyFont="1" applyFill="1" applyBorder="1"/>
    <xf numFmtId="3" fontId="1" fillId="55" borderId="31" xfId="240" applyNumberFormat="1" applyFill="1" applyBorder="1"/>
    <xf numFmtId="0" fontId="1" fillId="0" borderId="120" xfId="196" applyFont="1" applyBorder="1"/>
    <xf numFmtId="0" fontId="1" fillId="55" borderId="19" xfId="196" applyFont="1" applyFill="1" applyBorder="1"/>
    <xf numFmtId="0" fontId="1" fillId="55" borderId="111" xfId="240" applyFill="1" applyBorder="1"/>
    <xf numFmtId="3" fontId="1" fillId="0" borderId="23" xfId="196" applyNumberFormat="1" applyFont="1" applyBorder="1"/>
    <xf numFmtId="3" fontId="1" fillId="0" borderId="40" xfId="196" applyNumberFormat="1" applyFont="1" applyBorder="1"/>
    <xf numFmtId="3" fontId="1" fillId="55" borderId="23" xfId="196" applyNumberFormat="1" applyFont="1" applyFill="1" applyBorder="1"/>
    <xf numFmtId="3" fontId="1" fillId="55" borderId="32" xfId="240" applyNumberFormat="1" applyFill="1" applyBorder="1"/>
    <xf numFmtId="3" fontId="1" fillId="0" borderId="20" xfId="194" applyNumberFormat="1" applyFont="1" applyBorder="1"/>
    <xf numFmtId="3" fontId="1" fillId="0" borderId="31" xfId="194" applyNumberFormat="1" applyFont="1" applyBorder="1"/>
    <xf numFmtId="3" fontId="1" fillId="55" borderId="20" xfId="194" applyNumberFormat="1" applyFont="1" applyFill="1" applyBorder="1"/>
    <xf numFmtId="3" fontId="1" fillId="55" borderId="31" xfId="194" applyNumberFormat="1" applyFont="1" applyFill="1" applyBorder="1"/>
    <xf numFmtId="3" fontId="1" fillId="55" borderId="92" xfId="239" applyNumberFormat="1" applyFill="1" applyBorder="1"/>
    <xf numFmtId="3" fontId="1" fillId="55" borderId="119" xfId="239" applyNumberFormat="1" applyFill="1" applyBorder="1"/>
    <xf numFmtId="177" fontId="1" fillId="0" borderId="22" xfId="171" applyNumberFormat="1" applyBorder="1" applyAlignment="1">
      <alignment horizontal="right"/>
    </xf>
    <xf numFmtId="176" fontId="1" fillId="0" borderId="18" xfId="198" applyNumberFormat="1" applyBorder="1" applyAlignment="1">
      <alignment horizontal="right" vertical="center"/>
    </xf>
    <xf numFmtId="176" fontId="1" fillId="0" borderId="21" xfId="198" applyNumberFormat="1" applyBorder="1" applyAlignment="1">
      <alignment horizontal="right" vertical="center"/>
    </xf>
    <xf numFmtId="177" fontId="1" fillId="0" borderId="108" xfId="171" applyNumberFormat="1" applyBorder="1" applyAlignment="1">
      <alignment horizontal="right"/>
    </xf>
    <xf numFmtId="176" fontId="1" fillId="0" borderId="16" xfId="171" applyNumberFormat="1" applyBorder="1"/>
    <xf numFmtId="176" fontId="1" fillId="0" borderId="33" xfId="171" applyNumberFormat="1" applyBorder="1"/>
    <xf numFmtId="176" fontId="1" fillId="0" borderId="37" xfId="198" applyNumberFormat="1" applyBorder="1" applyAlignment="1">
      <alignment horizontal="right" vertical="center"/>
    </xf>
    <xf numFmtId="176" fontId="1" fillId="0" borderId="58" xfId="198" applyNumberFormat="1" applyBorder="1" applyAlignment="1">
      <alignment horizontal="right" vertical="center"/>
    </xf>
    <xf numFmtId="176" fontId="1" fillId="0" borderId="110" xfId="198" applyNumberFormat="1" applyBorder="1" applyAlignment="1">
      <alignment horizontal="right" vertical="center"/>
    </xf>
    <xf numFmtId="177" fontId="1" fillId="0" borderId="22" xfId="198" applyNumberFormat="1" applyBorder="1" applyAlignment="1">
      <alignment horizontal="right" vertical="center"/>
    </xf>
    <xf numFmtId="177" fontId="1" fillId="0" borderId="19" xfId="198" applyNumberFormat="1" applyBorder="1" applyAlignment="1">
      <alignment horizontal="right" vertical="center"/>
    </xf>
    <xf numFmtId="177" fontId="1" fillId="0" borderId="21" xfId="198" applyNumberFormat="1" applyBorder="1" applyAlignment="1">
      <alignment horizontal="right" vertical="center"/>
    </xf>
    <xf numFmtId="177" fontId="1" fillId="0" borderId="71" xfId="198" applyNumberFormat="1" applyBorder="1" applyAlignment="1">
      <alignment horizontal="right" vertical="center"/>
    </xf>
    <xf numFmtId="177" fontId="1" fillId="0" borderId="99" xfId="198" applyNumberFormat="1" applyBorder="1" applyAlignment="1">
      <alignment horizontal="right" vertical="center"/>
    </xf>
    <xf numFmtId="177" fontId="1" fillId="0" borderId="31" xfId="198" applyNumberFormat="1" applyBorder="1" applyAlignment="1">
      <alignment horizontal="right" vertical="center"/>
    </xf>
    <xf numFmtId="190" fontId="1" fillId="0" borderId="58" xfId="200" applyNumberFormat="1" applyFont="1" applyBorder="1"/>
    <xf numFmtId="190" fontId="1" fillId="0" borderId="44" xfId="199" applyNumberFormat="1" applyFont="1" applyBorder="1"/>
    <xf numFmtId="190" fontId="1" fillId="55" borderId="17" xfId="199" applyNumberFormat="1" applyFont="1" applyFill="1" applyBorder="1"/>
    <xf numFmtId="190" fontId="1" fillId="55" borderId="112" xfId="199" applyNumberFormat="1" applyFont="1" applyFill="1" applyBorder="1"/>
    <xf numFmtId="180" fontId="1" fillId="0" borderId="37" xfId="200" applyNumberFormat="1" applyFont="1" applyBorder="1"/>
    <xf numFmtId="181" fontId="1" fillId="0" borderId="44" xfId="199" applyNumberFormat="1" applyFont="1" applyBorder="1" applyAlignment="1">
      <alignment horizontal="right"/>
    </xf>
    <xf numFmtId="181" fontId="1" fillId="55" borderId="17" xfId="199" applyNumberFormat="1" applyFont="1" applyFill="1" applyBorder="1" applyAlignment="1">
      <alignment horizontal="right"/>
    </xf>
    <xf numFmtId="181" fontId="1" fillId="55" borderId="112" xfId="199" applyNumberFormat="1" applyFont="1" applyFill="1" applyBorder="1" applyAlignment="1">
      <alignment horizontal="right"/>
    </xf>
    <xf numFmtId="179" fontId="1" fillId="0" borderId="17" xfId="200" applyNumberFormat="1" applyFont="1" applyBorder="1"/>
    <xf numFmtId="179" fontId="1" fillId="0" borderId="44" xfId="199" applyNumberFormat="1" applyFont="1" applyBorder="1"/>
    <xf numFmtId="179" fontId="1" fillId="55" borderId="17" xfId="199" applyNumberFormat="1" applyFont="1" applyFill="1" applyBorder="1"/>
    <xf numFmtId="179" fontId="1" fillId="55" borderId="38" xfId="199" applyNumberFormat="1" applyFont="1" applyFill="1" applyBorder="1"/>
    <xf numFmtId="179" fontId="1" fillId="55" borderId="77" xfId="199" applyNumberFormat="1" applyFont="1" applyFill="1" applyBorder="1"/>
    <xf numFmtId="177" fontId="1" fillId="0" borderId="17" xfId="200" applyNumberFormat="1" applyFont="1" applyBorder="1"/>
    <xf numFmtId="177" fontId="1" fillId="0" borderId="44" xfId="199" applyNumberFormat="1" applyFont="1" applyBorder="1"/>
    <xf numFmtId="177" fontId="1" fillId="55" borderId="30" xfId="199" applyNumberFormat="1" applyFont="1" applyFill="1" applyBorder="1"/>
    <xf numFmtId="177" fontId="1" fillId="55" borderId="117" xfId="199" applyNumberFormat="1" applyFont="1" applyFill="1" applyBorder="1"/>
    <xf numFmtId="190" fontId="1" fillId="0" borderId="20" xfId="200" applyNumberFormat="1" applyFont="1" applyBorder="1"/>
    <xf numFmtId="190" fontId="1" fillId="0" borderId="21" xfId="199" applyNumberFormat="1" applyFont="1" applyBorder="1"/>
    <xf numFmtId="190" fontId="1" fillId="55" borderId="18" xfId="199" applyNumberFormat="1" applyFont="1" applyFill="1" applyBorder="1"/>
    <xf numFmtId="190" fontId="1" fillId="55" borderId="110" xfId="199" applyNumberFormat="1" applyFont="1" applyFill="1" applyBorder="1"/>
    <xf numFmtId="180" fontId="1" fillId="0" borderId="22" xfId="200" applyNumberFormat="1" applyFont="1" applyBorder="1"/>
    <xf numFmtId="181" fontId="1" fillId="0" borderId="21" xfId="199" applyNumberFormat="1" applyFont="1" applyBorder="1" applyAlignment="1">
      <alignment horizontal="right"/>
    </xf>
    <xf numFmtId="181" fontId="1" fillId="55" borderId="18" xfId="199" applyNumberFormat="1" applyFont="1" applyFill="1" applyBorder="1" applyAlignment="1">
      <alignment horizontal="right"/>
    </xf>
    <xf numFmtId="181" fontId="1" fillId="55" borderId="110" xfId="199" applyNumberFormat="1" applyFont="1" applyFill="1" applyBorder="1" applyAlignment="1">
      <alignment horizontal="right"/>
    </xf>
    <xf numFmtId="179" fontId="1" fillId="0" borderId="18" xfId="200" applyNumberFormat="1" applyFont="1" applyBorder="1"/>
    <xf numFmtId="179" fontId="1" fillId="0" borderId="21" xfId="199" applyNumberFormat="1" applyFont="1" applyBorder="1"/>
    <xf numFmtId="179" fontId="1" fillId="55" borderId="18" xfId="199" applyNumberFormat="1" applyFont="1" applyFill="1" applyBorder="1"/>
    <xf numFmtId="179" fontId="1" fillId="55" borderId="36" xfId="199" applyNumberFormat="1" applyFont="1" applyFill="1" applyBorder="1"/>
    <xf numFmtId="179" fontId="1" fillId="55" borderId="31" xfId="199" applyNumberFormat="1" applyFont="1" applyFill="1" applyBorder="1"/>
    <xf numFmtId="177" fontId="1" fillId="0" borderId="18" xfId="200" applyNumberFormat="1" applyFont="1" applyBorder="1"/>
    <xf numFmtId="177" fontId="1" fillId="0" borderId="21" xfId="199" applyNumberFormat="1" applyFont="1" applyBorder="1"/>
    <xf numFmtId="177" fontId="1" fillId="55" borderId="18" xfId="199" applyNumberFormat="1" applyFont="1" applyFill="1" applyBorder="1"/>
    <xf numFmtId="177" fontId="1" fillId="55" borderId="110" xfId="199" applyNumberFormat="1" applyFont="1" applyFill="1" applyBorder="1"/>
    <xf numFmtId="190" fontId="1" fillId="0" borderId="57" xfId="200" applyNumberFormat="1" applyFont="1" applyBorder="1"/>
    <xf numFmtId="190" fontId="1" fillId="0" borderId="45" xfId="131" applyNumberFormat="1" applyFont="1" applyBorder="1" applyAlignment="1"/>
    <xf numFmtId="190" fontId="1" fillId="55" borderId="23" xfId="131" applyNumberFormat="1" applyFont="1" applyFill="1" applyBorder="1" applyAlignment="1"/>
    <xf numFmtId="190" fontId="1" fillId="55" borderId="67" xfId="131" applyNumberFormat="1" applyFont="1" applyFill="1" applyBorder="1" applyAlignment="1"/>
    <xf numFmtId="180" fontId="1" fillId="0" borderId="39" xfId="200" applyNumberFormat="1" applyFont="1" applyBorder="1"/>
    <xf numFmtId="181" fontId="1" fillId="0" borderId="45" xfId="199" applyNumberFormat="1" applyFont="1" applyBorder="1" applyAlignment="1">
      <alignment horizontal="right"/>
    </xf>
    <xf numFmtId="181" fontId="1" fillId="55" borderId="23" xfId="199" applyNumberFormat="1" applyFont="1" applyFill="1" applyBorder="1" applyAlignment="1">
      <alignment horizontal="right"/>
    </xf>
    <xf numFmtId="181" fontId="1" fillId="55" borderId="67" xfId="199" applyNumberFormat="1" applyFont="1" applyFill="1" applyBorder="1" applyAlignment="1">
      <alignment horizontal="right"/>
    </xf>
    <xf numFmtId="179" fontId="1" fillId="0" borderId="23" xfId="200" applyNumberFormat="1" applyFont="1" applyBorder="1"/>
    <xf numFmtId="179" fontId="1" fillId="0" borderId="45" xfId="199" applyNumberFormat="1" applyFont="1" applyBorder="1"/>
    <xf numFmtId="179" fontId="1" fillId="55" borderId="23" xfId="199" applyNumberFormat="1" applyFont="1" applyFill="1" applyBorder="1"/>
    <xf numFmtId="179" fontId="1" fillId="55" borderId="40" xfId="199" applyNumberFormat="1" applyFont="1" applyFill="1" applyBorder="1"/>
    <xf numFmtId="179" fontId="1" fillId="55" borderId="32" xfId="199" applyNumberFormat="1" applyFont="1" applyFill="1" applyBorder="1"/>
    <xf numFmtId="177" fontId="1" fillId="0" borderId="23" xfId="200" applyNumberFormat="1" applyFont="1" applyBorder="1"/>
    <xf numFmtId="177" fontId="1" fillId="0" borderId="45" xfId="199" applyNumberFormat="1" applyFont="1" applyBorder="1"/>
    <xf numFmtId="177" fontId="1" fillId="55" borderId="23" xfId="199" applyNumberFormat="1" applyFont="1" applyFill="1" applyBorder="1"/>
    <xf numFmtId="177" fontId="1" fillId="55" borderId="67" xfId="199" applyNumberFormat="1" applyFont="1" applyFill="1" applyBorder="1"/>
    <xf numFmtId="0" fontId="1" fillId="0" borderId="59" xfId="216" applyBorder="1"/>
    <xf numFmtId="0" fontId="1" fillId="0" borderId="60" xfId="216" applyBorder="1" applyAlignment="1">
      <alignment horizontal="center"/>
    </xf>
    <xf numFmtId="0" fontId="1" fillId="0" borderId="42" xfId="216" applyBorder="1" applyAlignment="1">
      <alignment horizontal="center"/>
    </xf>
    <xf numFmtId="0" fontId="1" fillId="0" borderId="43" xfId="216" applyBorder="1" applyAlignment="1">
      <alignment horizontal="center"/>
    </xf>
    <xf numFmtId="0" fontId="1" fillId="0" borderId="61" xfId="216" applyBorder="1"/>
    <xf numFmtId="182" fontId="1" fillId="0" borderId="30" xfId="215" applyNumberFormat="1" applyBorder="1"/>
    <xf numFmtId="177" fontId="1" fillId="0" borderId="22" xfId="215" applyNumberFormat="1" applyBorder="1"/>
    <xf numFmtId="182" fontId="1" fillId="0" borderId="21" xfId="215" applyNumberFormat="1" applyBorder="1"/>
    <xf numFmtId="177" fontId="1" fillId="0" borderId="18" xfId="215" applyNumberFormat="1" applyBorder="1"/>
    <xf numFmtId="0" fontId="1" fillId="0" borderId="62" xfId="216" applyBorder="1"/>
    <xf numFmtId="182" fontId="1" fillId="0" borderId="18" xfId="215" applyNumberFormat="1" applyBorder="1"/>
    <xf numFmtId="0" fontId="1" fillId="0" borderId="63" xfId="216" applyBorder="1"/>
    <xf numFmtId="177" fontId="1" fillId="0" borderId="42" xfId="215" applyNumberFormat="1" applyBorder="1"/>
    <xf numFmtId="182" fontId="1" fillId="0" borderId="42" xfId="215" applyNumberFormat="1" applyBorder="1"/>
    <xf numFmtId="177" fontId="1" fillId="0" borderId="47" xfId="215" applyNumberFormat="1" applyBorder="1"/>
    <xf numFmtId="182" fontId="1" fillId="0" borderId="43" xfId="215" applyNumberFormat="1" applyBorder="1"/>
    <xf numFmtId="0" fontId="1" fillId="0" borderId="51" xfId="216" applyBorder="1"/>
    <xf numFmtId="3" fontId="1" fillId="0" borderId="64" xfId="215" applyNumberFormat="1" applyBorder="1"/>
    <xf numFmtId="182" fontId="1" fillId="0" borderId="46" xfId="215" applyNumberFormat="1" applyBorder="1" applyAlignment="1">
      <alignment horizontal="right"/>
    </xf>
    <xf numFmtId="182" fontId="1" fillId="0" borderId="64" xfId="215" applyNumberFormat="1" applyBorder="1" applyAlignment="1">
      <alignment horizontal="right"/>
    </xf>
    <xf numFmtId="0" fontId="1" fillId="0" borderId="25" xfId="201" applyBorder="1"/>
    <xf numFmtId="176" fontId="1" fillId="0" borderId="26" xfId="201" applyNumberFormat="1" applyBorder="1" applyAlignment="1">
      <alignment horizontal="center"/>
    </xf>
    <xf numFmtId="0" fontId="1" fillId="0" borderId="27" xfId="201" applyBorder="1"/>
    <xf numFmtId="176" fontId="1" fillId="0" borderId="28" xfId="201" applyNumberFormat="1" applyBorder="1"/>
    <xf numFmtId="176" fontId="1" fillId="0" borderId="28" xfId="220" applyNumberFormat="1" applyBorder="1"/>
    <xf numFmtId="0" fontId="1" fillId="0" borderId="29" xfId="201" applyBorder="1"/>
    <xf numFmtId="176" fontId="1" fillId="0" borderId="30" xfId="201" applyNumberFormat="1" applyBorder="1"/>
    <xf numFmtId="176" fontId="1" fillId="0" borderId="30" xfId="220" applyNumberFormat="1" applyBorder="1"/>
    <xf numFmtId="181" fontId="1" fillId="0" borderId="31" xfId="201" applyNumberFormat="1" applyBorder="1"/>
    <xf numFmtId="181" fontId="1" fillId="0" borderId="18" xfId="201" applyNumberFormat="1" applyBorder="1"/>
    <xf numFmtId="181" fontId="1" fillId="0" borderId="18" xfId="220" applyNumberFormat="1" applyBorder="1"/>
    <xf numFmtId="0" fontId="1" fillId="0" borderId="31" xfId="201" applyBorder="1"/>
    <xf numFmtId="176" fontId="1" fillId="0" borderId="18" xfId="201" applyNumberFormat="1" applyBorder="1"/>
    <xf numFmtId="176" fontId="1" fillId="0" borderId="18" xfId="220" applyNumberFormat="1" applyBorder="1"/>
    <xf numFmtId="181" fontId="1" fillId="0" borderId="32" xfId="201" applyNumberFormat="1" applyBorder="1"/>
    <xf numFmtId="181" fontId="1" fillId="0" borderId="23" xfId="201" applyNumberFormat="1" applyBorder="1"/>
    <xf numFmtId="181" fontId="1" fillId="0" borderId="23" xfId="220" applyNumberFormat="1" applyBorder="1"/>
    <xf numFmtId="0" fontId="1" fillId="0" borderId="33" xfId="201" applyBorder="1"/>
    <xf numFmtId="180" fontId="1" fillId="0" borderId="17" xfId="201" applyNumberFormat="1" applyBorder="1"/>
    <xf numFmtId="180" fontId="1" fillId="0" borderId="17" xfId="220" applyNumberFormat="1" applyBorder="1"/>
    <xf numFmtId="180" fontId="1" fillId="0" borderId="18" xfId="201" applyNumberFormat="1" applyBorder="1"/>
    <xf numFmtId="180" fontId="1" fillId="0" borderId="18" xfId="220" applyNumberFormat="1" applyBorder="1"/>
    <xf numFmtId="0" fontId="1" fillId="0" borderId="32" xfId="201" applyBorder="1"/>
    <xf numFmtId="180" fontId="1" fillId="0" borderId="23" xfId="201" applyNumberFormat="1" applyBorder="1"/>
    <xf numFmtId="180" fontId="1" fillId="0" borderId="23" xfId="220" applyNumberFormat="1" applyBorder="1"/>
    <xf numFmtId="0" fontId="1" fillId="0" borderId="25" xfId="202" applyBorder="1" applyAlignment="1">
      <alignment horizontal="center"/>
    </xf>
    <xf numFmtId="0" fontId="1" fillId="0" borderId="26" xfId="202" applyBorder="1" applyAlignment="1">
      <alignment horizontal="center"/>
    </xf>
    <xf numFmtId="0" fontId="1" fillId="0" borderId="61" xfId="202" applyBorder="1"/>
    <xf numFmtId="182" fontId="1" fillId="0" borderId="17" xfId="202" applyNumberFormat="1" applyBorder="1"/>
    <xf numFmtId="182" fontId="1" fillId="0" borderId="17" xfId="222" applyNumberFormat="1" applyBorder="1"/>
    <xf numFmtId="0" fontId="1" fillId="0" borderId="62" xfId="202" applyBorder="1"/>
    <xf numFmtId="0" fontId="1" fillId="0" borderId="98" xfId="202" applyBorder="1"/>
    <xf numFmtId="182" fontId="1" fillId="0" borderId="23" xfId="202" applyNumberFormat="1" applyBorder="1"/>
    <xf numFmtId="182" fontId="1" fillId="0" borderId="23" xfId="222" applyNumberFormat="1" applyBorder="1"/>
    <xf numFmtId="0" fontId="1" fillId="0" borderId="33" xfId="173" applyBorder="1" applyAlignment="1">
      <alignment horizontal="center"/>
    </xf>
    <xf numFmtId="0" fontId="1" fillId="0" borderId="34" xfId="223" applyBorder="1" applyAlignment="1">
      <alignment horizontal="right"/>
    </xf>
    <xf numFmtId="0" fontId="1" fillId="0" borderId="33" xfId="223" applyBorder="1" applyAlignment="1">
      <alignment horizontal="right"/>
    </xf>
    <xf numFmtId="0" fontId="1" fillId="0" borderId="31" xfId="173" applyBorder="1" applyAlignment="1">
      <alignment horizontal="center"/>
    </xf>
    <xf numFmtId="0" fontId="1" fillId="0" borderId="18" xfId="223" applyBorder="1" applyAlignment="1">
      <alignment horizontal="right"/>
    </xf>
    <xf numFmtId="0" fontId="1" fillId="0" borderId="31" xfId="223" applyBorder="1" applyAlignment="1">
      <alignment horizontal="right"/>
    </xf>
    <xf numFmtId="3" fontId="1" fillId="0" borderId="18" xfId="223" applyNumberFormat="1" applyBorder="1" applyAlignment="1">
      <alignment horizontal="right"/>
    </xf>
    <xf numFmtId="183" fontId="1" fillId="0" borderId="18" xfId="223" applyNumberFormat="1" applyBorder="1" applyAlignment="1">
      <alignment horizontal="right"/>
    </xf>
    <xf numFmtId="3" fontId="1" fillId="0" borderId="23" xfId="223" applyNumberFormat="1" applyBorder="1" applyAlignment="1">
      <alignment horizontal="right"/>
    </xf>
    <xf numFmtId="0" fontId="1" fillId="0" borderId="77" xfId="173" applyBorder="1" applyAlignment="1">
      <alignment horizontal="center"/>
    </xf>
    <xf numFmtId="3" fontId="1" fillId="0" borderId="17" xfId="223" applyNumberFormat="1" applyBorder="1" applyAlignment="1">
      <alignment horizontal="right"/>
    </xf>
    <xf numFmtId="191" fontId="1" fillId="0" borderId="18" xfId="223" applyNumberFormat="1" applyBorder="1" applyAlignment="1">
      <alignment horizontal="right"/>
    </xf>
    <xf numFmtId="0" fontId="1" fillId="0" borderId="0" xfId="225"/>
    <xf numFmtId="0" fontId="1" fillId="0" borderId="73" xfId="225" applyBorder="1"/>
    <xf numFmtId="0" fontId="1" fillId="0" borderId="73" xfId="213" applyBorder="1"/>
    <xf numFmtId="0" fontId="1" fillId="0" borderId="105" xfId="176" applyFont="1" applyBorder="1"/>
    <xf numFmtId="0" fontId="1" fillId="0" borderId="106" xfId="176" applyFont="1" applyBorder="1" applyAlignment="1">
      <alignment horizontal="center"/>
    </xf>
    <xf numFmtId="0" fontId="42" fillId="0" borderId="42" xfId="176" applyFont="1" applyBorder="1" applyAlignment="1">
      <alignment horizontal="center" vertical="center"/>
    </xf>
    <xf numFmtId="182" fontId="42" fillId="0" borderId="43" xfId="176" applyNumberFormat="1" applyFont="1" applyBorder="1" applyAlignment="1">
      <alignment horizontal="center" vertical="center"/>
    </xf>
    <xf numFmtId="184" fontId="42" fillId="0" borderId="42" xfId="176" applyNumberFormat="1" applyFont="1" applyBorder="1" applyAlignment="1">
      <alignment horizontal="center" vertical="center"/>
    </xf>
    <xf numFmtId="0" fontId="42" fillId="0" borderId="47" xfId="176" applyFont="1" applyBorder="1" applyAlignment="1">
      <alignment horizontal="center" vertical="center"/>
    </xf>
    <xf numFmtId="184" fontId="42" fillId="0" borderId="43" xfId="176" applyNumberFormat="1" applyFont="1" applyBorder="1" applyAlignment="1">
      <alignment horizontal="center" vertical="center"/>
    </xf>
    <xf numFmtId="0" fontId="42" fillId="0" borderId="42" xfId="174" applyFont="1" applyBorder="1" applyAlignment="1">
      <alignment horizontal="center" vertical="center"/>
    </xf>
    <xf numFmtId="184" fontId="42" fillId="0" borderId="43" xfId="174" applyNumberFormat="1" applyFont="1" applyBorder="1" applyAlignment="1">
      <alignment horizontal="center" vertical="center"/>
    </xf>
    <xf numFmtId="184" fontId="42" fillId="0" borderId="50" xfId="174" applyNumberFormat="1" applyFont="1" applyBorder="1" applyAlignment="1">
      <alignment horizontal="center" vertical="center"/>
    </xf>
    <xf numFmtId="0" fontId="1" fillId="0" borderId="58" xfId="176" applyFont="1" applyBorder="1" applyAlignment="1">
      <alignment horizontal="center"/>
    </xf>
    <xf numFmtId="177" fontId="1" fillId="0" borderId="17" xfId="176" applyNumberFormat="1" applyFont="1" applyBorder="1"/>
    <xf numFmtId="182" fontId="1" fillId="0" borderId="44" xfId="176" applyNumberFormat="1" applyFont="1" applyBorder="1"/>
    <xf numFmtId="184" fontId="1" fillId="0" borderId="44" xfId="176" applyNumberFormat="1" applyFont="1" applyBorder="1"/>
    <xf numFmtId="177" fontId="1" fillId="0" borderId="17" xfId="174" applyNumberFormat="1" applyFont="1" applyBorder="1"/>
    <xf numFmtId="184" fontId="1" fillId="0" borderId="44" xfId="174" applyNumberFormat="1" applyFont="1" applyBorder="1"/>
    <xf numFmtId="184" fontId="1" fillId="0" borderId="30" xfId="174" applyNumberFormat="1" applyFont="1" applyBorder="1"/>
    <xf numFmtId="177" fontId="1" fillId="0" borderId="37" xfId="174" applyNumberFormat="1" applyFont="1" applyBorder="1"/>
    <xf numFmtId="184" fontId="1" fillId="0" borderId="77" xfId="174" applyNumberFormat="1" applyFont="1" applyBorder="1"/>
    <xf numFmtId="0" fontId="1" fillId="0" borderId="20" xfId="176" applyFont="1" applyBorder="1" applyAlignment="1">
      <alignment horizontal="center"/>
    </xf>
    <xf numFmtId="177" fontId="1" fillId="0" borderId="18" xfId="176" applyNumberFormat="1" applyFont="1" applyBorder="1"/>
    <xf numFmtId="184" fontId="1" fillId="0" borderId="21" xfId="176" applyNumberFormat="1" applyFont="1" applyBorder="1"/>
    <xf numFmtId="177" fontId="1" fillId="0" borderId="18" xfId="174" applyNumberFormat="1" applyFont="1" applyBorder="1"/>
    <xf numFmtId="184" fontId="1" fillId="0" borderId="17" xfId="174" applyNumberFormat="1" applyFont="1" applyBorder="1"/>
    <xf numFmtId="177" fontId="1" fillId="0" borderId="22" xfId="174" applyNumberFormat="1" applyFont="1" applyBorder="1"/>
    <xf numFmtId="0" fontId="1" fillId="0" borderId="107" xfId="176" applyFont="1" applyBorder="1" applyAlignment="1">
      <alignment horizontal="center"/>
    </xf>
    <xf numFmtId="177" fontId="1" fillId="0" borderId="19" xfId="176" applyNumberFormat="1" applyFont="1" applyBorder="1"/>
    <xf numFmtId="184" fontId="1" fillId="0" borderId="43" xfId="176" applyNumberFormat="1" applyFont="1" applyBorder="1"/>
    <xf numFmtId="177" fontId="1" fillId="0" borderId="19" xfId="174" applyNumberFormat="1" applyFont="1" applyBorder="1"/>
    <xf numFmtId="184" fontId="1" fillId="0" borderId="43" xfId="174" applyNumberFormat="1" applyFont="1" applyBorder="1"/>
    <xf numFmtId="184" fontId="1" fillId="0" borderId="42" xfId="174" applyNumberFormat="1" applyFont="1" applyBorder="1"/>
    <xf numFmtId="177" fontId="1" fillId="0" borderId="93" xfId="174" applyNumberFormat="1" applyFont="1" applyBorder="1"/>
    <xf numFmtId="184" fontId="1" fillId="0" borderId="50" xfId="174" applyNumberFormat="1" applyFont="1" applyBorder="1"/>
    <xf numFmtId="0" fontId="1" fillId="0" borderId="114" xfId="176" applyFont="1" applyBorder="1" applyAlignment="1">
      <alignment horizontal="center"/>
    </xf>
    <xf numFmtId="177" fontId="1" fillId="0" borderId="64" xfId="176" applyNumberFormat="1" applyFont="1" applyBorder="1"/>
    <xf numFmtId="182" fontId="1" fillId="0" borderId="46" xfId="176" applyNumberFormat="1" applyFont="1" applyBorder="1"/>
    <xf numFmtId="184" fontId="1" fillId="0" borderId="104" xfId="176" applyNumberFormat="1" applyFont="1" applyBorder="1"/>
    <xf numFmtId="177" fontId="1" fillId="0" borderId="64" xfId="174" applyNumberFormat="1" applyFont="1" applyBorder="1"/>
    <xf numFmtId="184" fontId="1" fillId="0" borderId="104" xfId="174" applyNumberFormat="1" applyFont="1" applyBorder="1"/>
    <xf numFmtId="184" fontId="1" fillId="0" borderId="35" xfId="174" applyNumberFormat="1" applyFont="1" applyBorder="1"/>
    <xf numFmtId="177" fontId="1" fillId="0" borderId="116" xfId="174" applyNumberFormat="1" applyFont="1" applyBorder="1"/>
    <xf numFmtId="184" fontId="1" fillId="0" borderId="119" xfId="174" applyNumberFormat="1" applyFont="1" applyBorder="1"/>
    <xf numFmtId="0" fontId="1" fillId="0" borderId="55" xfId="179" applyFont="1" applyBorder="1" applyAlignment="1">
      <alignment horizontal="center"/>
    </xf>
    <xf numFmtId="0" fontId="1" fillId="0" borderId="21" xfId="177" applyFont="1" applyBorder="1" applyAlignment="1">
      <alignment horizontal="center"/>
    </xf>
    <xf numFmtId="0" fontId="1" fillId="0" borderId="115" xfId="177" applyFont="1" applyBorder="1" applyAlignment="1">
      <alignment horizontal="center"/>
    </xf>
    <xf numFmtId="0" fontId="1" fillId="0" borderId="22" xfId="179" applyFont="1" applyBorder="1" applyAlignment="1">
      <alignment horizontal="center"/>
    </xf>
    <xf numFmtId="0" fontId="1" fillId="0" borderId="31" xfId="177" applyFont="1" applyBorder="1" applyAlignment="1">
      <alignment horizontal="center"/>
    </xf>
    <xf numFmtId="0" fontId="1" fillId="0" borderId="53" xfId="179" applyFont="1" applyBorder="1" applyAlignment="1">
      <alignment horizontal="center" shrinkToFit="1"/>
    </xf>
    <xf numFmtId="0" fontId="1" fillId="0" borderId="42" xfId="179" applyFont="1" applyBorder="1" applyAlignment="1">
      <alignment horizontal="center" shrinkToFit="1"/>
    </xf>
    <xf numFmtId="0" fontId="1" fillId="0" borderId="47" xfId="179" applyFont="1" applyBorder="1" applyAlignment="1">
      <alignment horizontal="center" shrinkToFit="1"/>
    </xf>
    <xf numFmtId="0" fontId="1" fillId="0" borderId="43" xfId="179" applyFont="1" applyBorder="1" applyAlignment="1">
      <alignment horizontal="center" shrinkToFit="1"/>
    </xf>
    <xf numFmtId="0" fontId="1" fillId="0" borderId="42" xfId="177" applyFont="1" applyBorder="1" applyAlignment="1">
      <alignment horizontal="center" shrinkToFit="1"/>
    </xf>
    <xf numFmtId="0" fontId="1" fillId="0" borderId="43" xfId="177" applyFont="1" applyBorder="1" applyAlignment="1">
      <alignment horizontal="center" shrinkToFit="1"/>
    </xf>
    <xf numFmtId="0" fontId="1" fillId="0" borderId="49" xfId="177" applyFont="1" applyBorder="1" applyAlignment="1">
      <alignment horizontal="center" shrinkToFit="1"/>
    </xf>
    <xf numFmtId="0" fontId="1" fillId="0" borderId="56" xfId="179" applyFont="1" applyBorder="1" applyAlignment="1">
      <alignment horizontal="center" shrinkToFit="1"/>
    </xf>
    <xf numFmtId="0" fontId="1" fillId="0" borderId="48" xfId="179" applyFont="1" applyBorder="1" applyAlignment="1">
      <alignment horizontal="center" shrinkToFit="1"/>
    </xf>
    <xf numFmtId="0" fontId="1" fillId="0" borderId="50" xfId="177" applyFont="1" applyBorder="1" applyAlignment="1">
      <alignment horizontal="center" shrinkToFit="1"/>
    </xf>
    <xf numFmtId="176" fontId="1" fillId="0" borderId="17" xfId="179" applyNumberFormat="1" applyFont="1" applyBorder="1"/>
    <xf numFmtId="182" fontId="1" fillId="0" borderId="17" xfId="179" applyNumberFormat="1" applyFont="1" applyBorder="1"/>
    <xf numFmtId="176" fontId="1" fillId="0" borderId="37" xfId="179" applyNumberFormat="1" applyFont="1" applyBorder="1" applyAlignment="1">
      <alignment shrinkToFit="1"/>
    </xf>
    <xf numFmtId="182" fontId="1" fillId="0" borderId="38" xfId="179" applyNumberFormat="1" applyFont="1" applyBorder="1"/>
    <xf numFmtId="176" fontId="1" fillId="0" borderId="17" xfId="177" applyNumberFormat="1" applyFont="1" applyBorder="1"/>
    <xf numFmtId="190" fontId="1" fillId="0" borderId="44" xfId="179" applyNumberFormat="1" applyFont="1" applyBorder="1"/>
    <xf numFmtId="177" fontId="1" fillId="0" borderId="30" xfId="174" applyNumberFormat="1" applyFont="1" applyBorder="1"/>
    <xf numFmtId="190" fontId="1" fillId="55" borderId="30" xfId="174" applyNumberFormat="1" applyFont="1" applyFill="1" applyBorder="1"/>
    <xf numFmtId="177" fontId="1" fillId="0" borderId="118" xfId="174" applyNumberFormat="1" applyFont="1" applyBorder="1"/>
    <xf numFmtId="190" fontId="1" fillId="55" borderId="121" xfId="174" applyNumberFormat="1" applyFont="1" applyFill="1" applyBorder="1"/>
    <xf numFmtId="190" fontId="1" fillId="0" borderId="65" xfId="179" applyNumberFormat="1" applyFont="1" applyBorder="1"/>
    <xf numFmtId="190" fontId="52" fillId="0" borderId="30" xfId="166" applyNumberFormat="1" applyFont="1" applyBorder="1">
      <alignment vertical="center"/>
    </xf>
    <xf numFmtId="190" fontId="52" fillId="0" borderId="84" xfId="166" applyNumberFormat="1" applyFont="1" applyBorder="1">
      <alignment vertical="center"/>
    </xf>
    <xf numFmtId="190" fontId="1" fillId="0" borderId="30" xfId="179" applyNumberFormat="1" applyFont="1" applyBorder="1"/>
    <xf numFmtId="190" fontId="1" fillId="0" borderId="117" xfId="179" applyNumberFormat="1" applyFont="1" applyBorder="1"/>
    <xf numFmtId="176" fontId="1" fillId="0" borderId="18" xfId="179" applyNumberFormat="1" applyFont="1" applyBorder="1"/>
    <xf numFmtId="182" fontId="1" fillId="0" borderId="18" xfId="179" applyNumberFormat="1" applyFont="1" applyBorder="1"/>
    <xf numFmtId="176" fontId="1" fillId="0" borderId="22" xfId="179" applyNumberFormat="1" applyFont="1" applyBorder="1"/>
    <xf numFmtId="182" fontId="1" fillId="0" borderId="36" xfId="179" applyNumberFormat="1" applyFont="1" applyBorder="1"/>
    <xf numFmtId="176" fontId="1" fillId="0" borderId="18" xfId="177" applyNumberFormat="1" applyFont="1" applyBorder="1"/>
    <xf numFmtId="190" fontId="1" fillId="0" borderId="36" xfId="177" applyNumberFormat="1" applyFont="1" applyBorder="1"/>
    <xf numFmtId="190" fontId="1" fillId="55" borderId="17" xfId="174" applyNumberFormat="1" applyFont="1" applyFill="1" applyBorder="1"/>
    <xf numFmtId="190" fontId="1" fillId="55" borderId="122" xfId="174" applyNumberFormat="1" applyFont="1" applyFill="1" applyBorder="1"/>
    <xf numFmtId="190" fontId="1" fillId="0" borderId="21" xfId="177" applyNumberFormat="1" applyFont="1" applyBorder="1"/>
    <xf numFmtId="190" fontId="52" fillId="0" borderId="18" xfId="166" applyNumberFormat="1" applyFont="1" applyBorder="1">
      <alignment vertical="center"/>
    </xf>
    <xf numFmtId="190" fontId="1" fillId="0" borderId="21" xfId="177" applyNumberFormat="1" applyFont="1" applyBorder="1" applyAlignment="1">
      <alignment horizontal="right"/>
    </xf>
    <xf numFmtId="190" fontId="1" fillId="0" borderId="18" xfId="177" applyNumberFormat="1" applyFont="1" applyBorder="1" applyAlignment="1">
      <alignment horizontal="right"/>
    </xf>
    <xf numFmtId="190" fontId="1" fillId="0" borderId="110" xfId="177" applyNumberFormat="1" applyFont="1" applyBorder="1" applyAlignment="1">
      <alignment horizontal="right"/>
    </xf>
    <xf numFmtId="190" fontId="1" fillId="0" borderId="18" xfId="177" applyNumberFormat="1" applyFont="1" applyBorder="1"/>
    <xf numFmtId="190" fontId="1" fillId="0" borderId="110" xfId="177" applyNumberFormat="1" applyFont="1" applyBorder="1"/>
    <xf numFmtId="190" fontId="1" fillId="0" borderId="84" xfId="177" applyNumberFormat="1" applyFont="1" applyBorder="1"/>
    <xf numFmtId="176" fontId="1" fillId="0" borderId="23" xfId="179" applyNumberFormat="1" applyFont="1" applyBorder="1"/>
    <xf numFmtId="182" fontId="1" fillId="0" borderId="23" xfId="179" applyNumberFormat="1" applyFont="1" applyBorder="1"/>
    <xf numFmtId="176" fontId="1" fillId="0" borderId="39" xfId="179" applyNumberFormat="1" applyFont="1" applyBorder="1"/>
    <xf numFmtId="182" fontId="1" fillId="0" borderId="40" xfId="179" applyNumberFormat="1" applyFont="1" applyBorder="1"/>
    <xf numFmtId="176" fontId="1" fillId="0" borderId="23" xfId="177" applyNumberFormat="1" applyFont="1" applyBorder="1"/>
    <xf numFmtId="190" fontId="1" fillId="0" borderId="40" xfId="177" applyNumberFormat="1" applyFont="1" applyBorder="1"/>
    <xf numFmtId="177" fontId="1" fillId="0" borderId="23" xfId="174" applyNumberFormat="1" applyFont="1" applyBorder="1"/>
    <xf numFmtId="190" fontId="1" fillId="55" borderId="23" xfId="174" applyNumberFormat="1" applyFont="1" applyFill="1" applyBorder="1"/>
    <xf numFmtId="177" fontId="1" fillId="0" borderId="39" xfId="174" applyNumberFormat="1" applyFont="1" applyBorder="1"/>
    <xf numFmtId="190" fontId="1" fillId="55" borderId="123" xfId="174" applyNumberFormat="1" applyFont="1" applyFill="1" applyBorder="1"/>
    <xf numFmtId="190" fontId="1" fillId="0" borderId="45" xfId="177" applyNumberFormat="1" applyFont="1" applyBorder="1"/>
    <xf numFmtId="190" fontId="52" fillId="0" borderId="23" xfId="166" applyNumberFormat="1" applyFont="1" applyBorder="1">
      <alignment vertical="center"/>
    </xf>
    <xf numFmtId="190" fontId="52" fillId="0" borderId="146" xfId="166" applyNumberFormat="1" applyFont="1" applyBorder="1">
      <alignment vertical="center"/>
    </xf>
    <xf numFmtId="190" fontId="1" fillId="0" borderId="23" xfId="177" applyNumberFormat="1" applyFont="1" applyBorder="1"/>
    <xf numFmtId="190" fontId="1" fillId="0" borderId="67" xfId="177" applyNumberFormat="1" applyFont="1" applyBorder="1"/>
    <xf numFmtId="0" fontId="0" fillId="0" borderId="83" xfId="191" applyFont="1" applyBorder="1" applyAlignment="1">
      <alignment horizontal="center"/>
    </xf>
    <xf numFmtId="0" fontId="0" fillId="0" borderId="71" xfId="191" applyFont="1" applyBorder="1" applyAlignment="1">
      <alignment horizontal="center"/>
    </xf>
    <xf numFmtId="0" fontId="0" fillId="0" borderId="62" xfId="239" applyFont="1" applyBorder="1" applyAlignment="1">
      <alignment horizontal="center"/>
    </xf>
    <xf numFmtId="0" fontId="0" fillId="0" borderId="95" xfId="239" applyFont="1" applyBorder="1" applyAlignment="1">
      <alignment horizontal="center"/>
    </xf>
    <xf numFmtId="0" fontId="0" fillId="55" borderId="62" xfId="239" applyFont="1" applyFill="1" applyBorder="1" applyAlignment="1">
      <alignment horizontal="center"/>
    </xf>
    <xf numFmtId="0" fontId="0" fillId="55" borderId="51" xfId="239" applyFont="1" applyFill="1" applyBorder="1" applyAlignment="1">
      <alignment horizontal="center"/>
    </xf>
    <xf numFmtId="0" fontId="0" fillId="0" borderId="134" xfId="189" applyFont="1" applyBorder="1" applyAlignment="1">
      <alignment horizontal="center"/>
    </xf>
    <xf numFmtId="0" fontId="0" fillId="0" borderId="98" xfId="197" applyFont="1" applyBorder="1"/>
    <xf numFmtId="176" fontId="1" fillId="0" borderId="153" xfId="201" applyNumberFormat="1" applyBorder="1" applyAlignment="1">
      <alignment horizontal="center"/>
    </xf>
    <xf numFmtId="176" fontId="1" fillId="0" borderId="154" xfId="220" applyNumberFormat="1" applyBorder="1"/>
    <xf numFmtId="176" fontId="1" fillId="0" borderId="65" xfId="220" applyNumberFormat="1" applyBorder="1"/>
    <xf numFmtId="181" fontId="1" fillId="0" borderId="21" xfId="220" applyNumberFormat="1" applyBorder="1"/>
    <xf numFmtId="176" fontId="1" fillId="0" borderId="21" xfId="220" applyNumberFormat="1" applyBorder="1"/>
    <xf numFmtId="181" fontId="1" fillId="0" borderId="45" xfId="220" applyNumberFormat="1" applyBorder="1"/>
    <xf numFmtId="180" fontId="1" fillId="0" borderId="44" xfId="220" applyNumberFormat="1" applyBorder="1"/>
    <xf numFmtId="180" fontId="1" fillId="0" borderId="21" xfId="220" applyNumberFormat="1" applyBorder="1"/>
    <xf numFmtId="180" fontId="1" fillId="0" borderId="45" xfId="220" applyNumberFormat="1" applyBorder="1"/>
    <xf numFmtId="0" fontId="1" fillId="0" borderId="74" xfId="223" applyBorder="1" applyAlignment="1">
      <alignment horizontal="center"/>
    </xf>
    <xf numFmtId="0" fontId="1" fillId="0" borderId="75" xfId="223" applyBorder="1" applyAlignment="1">
      <alignment horizontal="center"/>
    </xf>
    <xf numFmtId="0" fontId="1" fillId="0" borderId="66" xfId="223" applyBorder="1" applyAlignment="1">
      <alignment horizontal="right"/>
    </xf>
    <xf numFmtId="0" fontId="1" fillId="0" borderId="21" xfId="223" applyBorder="1" applyAlignment="1">
      <alignment horizontal="right"/>
    </xf>
    <xf numFmtId="3" fontId="1" fillId="0" borderId="21" xfId="223" applyNumberFormat="1" applyBorder="1" applyAlignment="1">
      <alignment horizontal="right"/>
    </xf>
    <xf numFmtId="183" fontId="1" fillId="0" borderId="21" xfId="223" applyNumberFormat="1" applyBorder="1" applyAlignment="1">
      <alignment horizontal="right"/>
    </xf>
    <xf numFmtId="3" fontId="1" fillId="0" borderId="45" xfId="223" applyNumberFormat="1" applyBorder="1" applyAlignment="1">
      <alignment horizontal="right"/>
    </xf>
    <xf numFmtId="3" fontId="1" fillId="0" borderId="44" xfId="223" applyNumberFormat="1" applyBorder="1" applyAlignment="1">
      <alignment horizontal="right"/>
    </xf>
    <xf numFmtId="191" fontId="1" fillId="0" borderId="21" xfId="223" applyNumberFormat="1" applyBorder="1" applyAlignment="1">
      <alignment horizontal="right"/>
    </xf>
    <xf numFmtId="186" fontId="1" fillId="0" borderId="53" xfId="233" applyNumberFormat="1" applyBorder="1" applyAlignment="1">
      <alignment horizontal="center"/>
    </xf>
    <xf numFmtId="0" fontId="0" fillId="0" borderId="0" xfId="213" applyFont="1"/>
    <xf numFmtId="0" fontId="55" fillId="0" borderId="0" xfId="209" applyFont="1"/>
    <xf numFmtId="0" fontId="55" fillId="0" borderId="0" xfId="208" applyFont="1"/>
    <xf numFmtId="0" fontId="55" fillId="0" borderId="0" xfId="213" applyFont="1"/>
    <xf numFmtId="0" fontId="55" fillId="0" borderId="0" xfId="0" applyFont="1">
      <alignment vertical="center"/>
    </xf>
    <xf numFmtId="38" fontId="55" fillId="0" borderId="0" xfId="212" applyFont="1">
      <alignment vertical="center"/>
    </xf>
    <xf numFmtId="0" fontId="56" fillId="0" borderId="0" xfId="0" applyFont="1">
      <alignment vertical="center"/>
    </xf>
    <xf numFmtId="38" fontId="55" fillId="0" borderId="0" xfId="212" applyFont="1" applyFill="1" applyBorder="1">
      <alignment vertical="center"/>
    </xf>
    <xf numFmtId="177" fontId="55" fillId="0" borderId="0" xfId="211" applyNumberFormat="1" applyFont="1"/>
    <xf numFmtId="176" fontId="55" fillId="0" borderId="0" xfId="210" applyNumberFormat="1" applyFont="1">
      <alignment vertical="center"/>
    </xf>
    <xf numFmtId="0" fontId="55" fillId="0" borderId="0" xfId="211" applyFont="1"/>
    <xf numFmtId="0" fontId="55" fillId="0" borderId="0" xfId="211" quotePrefix="1" applyFont="1" applyAlignment="1">
      <alignment horizontal="right"/>
    </xf>
    <xf numFmtId="0" fontId="55" fillId="0" borderId="0" xfId="210" quotePrefix="1" applyFont="1">
      <alignment vertical="center"/>
    </xf>
    <xf numFmtId="0" fontId="55" fillId="0" borderId="0" xfId="0" applyFont="1" applyAlignment="1">
      <alignment horizontal="right" vertical="center"/>
    </xf>
    <xf numFmtId="38" fontId="55" fillId="0" borderId="0" xfId="208" applyNumberFormat="1" applyFont="1"/>
    <xf numFmtId="0" fontId="40" fillId="0" borderId="0" xfId="0" applyFont="1" applyAlignment="1">
      <alignment horizontal="center" vertical="center"/>
    </xf>
    <xf numFmtId="0" fontId="40" fillId="0" borderId="18" xfId="0" applyFont="1" applyBorder="1" applyAlignment="1">
      <alignment horizontal="center" vertical="center"/>
    </xf>
    <xf numFmtId="0" fontId="41" fillId="0" borderId="22" xfId="0" applyFont="1" applyBorder="1">
      <alignment vertical="center"/>
    </xf>
    <xf numFmtId="176" fontId="41" fillId="0" borderId="18" xfId="0" applyNumberFormat="1" applyFont="1" applyBorder="1">
      <alignment vertical="center"/>
    </xf>
    <xf numFmtId="176" fontId="41" fillId="56" borderId="18" xfId="0" applyNumberFormat="1" applyFont="1" applyFill="1" applyBorder="1">
      <alignment vertical="center"/>
    </xf>
    <xf numFmtId="176" fontId="41" fillId="0" borderId="21" xfId="0" applyNumberFormat="1" applyFont="1" applyBorder="1">
      <alignment vertical="center"/>
    </xf>
    <xf numFmtId="0" fontId="58" fillId="0" borderId="0" xfId="0" applyFont="1" applyAlignment="1">
      <alignment horizontal="center" vertical="center"/>
    </xf>
    <xf numFmtId="0" fontId="59" fillId="0" borderId="0" xfId="0" applyFont="1">
      <alignment vertical="center"/>
    </xf>
    <xf numFmtId="0" fontId="41" fillId="0" borderId="37" xfId="0" applyFont="1" applyBorder="1">
      <alignment vertical="center"/>
    </xf>
    <xf numFmtId="176" fontId="41" fillId="0" borderId="17" xfId="0" applyNumberFormat="1" applyFont="1" applyBorder="1">
      <alignment vertical="center"/>
    </xf>
    <xf numFmtId="176" fontId="41" fillId="56" borderId="17" xfId="0" applyNumberFormat="1" applyFont="1" applyFill="1" applyBorder="1">
      <alignment vertical="center"/>
    </xf>
    <xf numFmtId="176" fontId="41" fillId="0" borderId="44" xfId="0" applyNumberFormat="1" applyFont="1" applyBorder="1">
      <alignment vertical="center"/>
    </xf>
    <xf numFmtId="0" fontId="41" fillId="0" borderId="93" xfId="0" applyFont="1" applyBorder="1" applyAlignment="1">
      <alignment vertical="center" shrinkToFit="1"/>
    </xf>
    <xf numFmtId="176" fontId="41" fillId="0" borderId="19" xfId="0" applyNumberFormat="1" applyFont="1" applyBorder="1">
      <alignment vertical="center"/>
    </xf>
    <xf numFmtId="176" fontId="41" fillId="56" borderId="93" xfId="0" applyNumberFormat="1" applyFont="1" applyFill="1" applyBorder="1">
      <alignment vertical="center"/>
    </xf>
    <xf numFmtId="176" fontId="41" fillId="0" borderId="120" xfId="0" applyNumberFormat="1" applyFont="1" applyBorder="1">
      <alignment vertical="center"/>
    </xf>
    <xf numFmtId="176" fontId="41" fillId="0" borderId="36" xfId="0" applyNumberFormat="1" applyFont="1" applyBorder="1">
      <alignment vertical="center"/>
    </xf>
    <xf numFmtId="0" fontId="57" fillId="0" borderId="0" xfId="0" applyFont="1">
      <alignment vertical="center"/>
    </xf>
    <xf numFmtId="176" fontId="41" fillId="0" borderId="99" xfId="0" applyNumberFormat="1" applyFont="1" applyBorder="1">
      <alignment vertical="center"/>
    </xf>
    <xf numFmtId="0" fontId="59" fillId="0" borderId="18" xfId="0" applyFont="1" applyBorder="1">
      <alignment vertical="center"/>
    </xf>
    <xf numFmtId="0" fontId="59" fillId="0" borderId="22" xfId="0" applyFont="1" applyBorder="1">
      <alignment vertical="center"/>
    </xf>
    <xf numFmtId="176" fontId="41" fillId="56" borderId="22" xfId="0" applyNumberFormat="1" applyFont="1" applyFill="1" applyBorder="1">
      <alignment vertical="center"/>
    </xf>
    <xf numFmtId="0" fontId="41" fillId="0" borderId="102" xfId="0" applyFont="1" applyBorder="1">
      <alignment vertical="center"/>
    </xf>
    <xf numFmtId="176" fontId="41" fillId="0" borderId="72" xfId="0" applyNumberFormat="1" applyFont="1" applyBorder="1">
      <alignment vertical="center"/>
    </xf>
    <xf numFmtId="176" fontId="41" fillId="0" borderId="0" xfId="0" applyNumberFormat="1" applyFont="1">
      <alignment vertical="center"/>
    </xf>
    <xf numFmtId="0" fontId="41" fillId="0" borderId="81" xfId="0" applyFont="1" applyBorder="1" applyAlignment="1">
      <alignment horizontal="center" vertical="center"/>
    </xf>
    <xf numFmtId="176" fontId="41" fillId="56" borderId="74" xfId="0" applyNumberFormat="1" applyFont="1" applyFill="1" applyBorder="1">
      <alignment vertical="center"/>
    </xf>
    <xf numFmtId="0" fontId="41" fillId="0" borderId="39" xfId="0" applyFont="1" applyBorder="1">
      <alignment vertical="center"/>
    </xf>
    <xf numFmtId="176" fontId="41" fillId="0" borderId="23" xfId="0" applyNumberFormat="1" applyFont="1" applyBorder="1">
      <alignment vertical="center"/>
    </xf>
    <xf numFmtId="176" fontId="41" fillId="56" borderId="23" xfId="0" applyNumberFormat="1" applyFont="1" applyFill="1" applyBorder="1">
      <alignment vertical="center"/>
    </xf>
    <xf numFmtId="176" fontId="41" fillId="0" borderId="45" xfId="0" applyNumberFormat="1" applyFont="1" applyBorder="1">
      <alignment vertical="center"/>
    </xf>
    <xf numFmtId="0" fontId="0" fillId="0" borderId="0" xfId="230" applyFont="1">
      <alignment vertical="center"/>
    </xf>
    <xf numFmtId="0" fontId="0" fillId="0" borderId="0" xfId="188" applyFont="1"/>
    <xf numFmtId="177" fontId="1" fillId="0" borderId="36" xfId="198" applyNumberFormat="1" applyBorder="1" applyAlignment="1">
      <alignment horizontal="right" vertical="center"/>
    </xf>
    <xf numFmtId="177" fontId="1" fillId="0" borderId="18" xfId="198" applyNumberFormat="1" applyBorder="1" applyAlignment="1">
      <alignment horizontal="right" vertical="center"/>
    </xf>
    <xf numFmtId="177" fontId="1" fillId="0" borderId="83" xfId="198" applyNumberFormat="1" applyBorder="1" applyAlignment="1">
      <alignment horizontal="right" vertical="center"/>
    </xf>
    <xf numFmtId="177" fontId="1" fillId="0" borderId="18" xfId="198" quotePrefix="1" applyNumberFormat="1" applyBorder="1" applyAlignment="1">
      <alignment horizontal="right" vertical="center"/>
    </xf>
    <xf numFmtId="177" fontId="1" fillId="0" borderId="0" xfId="198" applyNumberFormat="1" applyAlignment="1">
      <alignment horizontal="right" vertical="center"/>
    </xf>
    <xf numFmtId="177" fontId="1" fillId="0" borderId="72" xfId="198" applyNumberFormat="1" applyBorder="1" applyAlignment="1">
      <alignment horizontal="right" vertical="center"/>
    </xf>
    <xf numFmtId="177" fontId="1" fillId="0" borderId="101" xfId="198" applyNumberFormat="1" applyBorder="1" applyAlignment="1">
      <alignment horizontal="right" vertical="center"/>
    </xf>
    <xf numFmtId="177" fontId="1" fillId="0" borderId="52" xfId="198" applyNumberFormat="1" applyBorder="1" applyAlignment="1">
      <alignment horizontal="right" vertical="center"/>
    </xf>
    <xf numFmtId="177" fontId="1" fillId="0" borderId="72" xfId="198" quotePrefix="1" applyNumberFormat="1" applyBorder="1" applyAlignment="1">
      <alignment horizontal="right" vertical="center"/>
    </xf>
    <xf numFmtId="177" fontId="1" fillId="0" borderId="103" xfId="198" applyNumberFormat="1" applyBorder="1" applyAlignment="1">
      <alignment horizontal="right" vertical="center"/>
    </xf>
    <xf numFmtId="177" fontId="1" fillId="0" borderId="39" xfId="234" applyNumberFormat="1" applyBorder="1" applyAlignment="1">
      <alignment horizontal="right" vertical="center"/>
    </xf>
    <xf numFmtId="177" fontId="1" fillId="0" borderId="23" xfId="234" applyNumberFormat="1" applyBorder="1"/>
    <xf numFmtId="177" fontId="1" fillId="0" borderId="45" xfId="234" applyNumberFormat="1" applyBorder="1"/>
    <xf numFmtId="177" fontId="1" fillId="0" borderId="57" xfId="234" applyNumberFormat="1" applyBorder="1"/>
    <xf numFmtId="177" fontId="1" fillId="0" borderId="32" xfId="234" applyNumberFormat="1" applyBorder="1"/>
    <xf numFmtId="0" fontId="4" fillId="0" borderId="0" xfId="214" applyFont="1">
      <alignment vertical="center"/>
    </xf>
    <xf numFmtId="0" fontId="1" fillId="0" borderId="0" xfId="186"/>
    <xf numFmtId="0" fontId="1" fillId="0" borderId="0" xfId="186" applyAlignment="1">
      <alignment horizontal="right"/>
    </xf>
    <xf numFmtId="177" fontId="1" fillId="0" borderId="80" xfId="211" applyNumberFormat="1" applyBorder="1" applyAlignment="1">
      <alignment horizontal="center"/>
    </xf>
    <xf numFmtId="177" fontId="1" fillId="0" borderId="79" xfId="211" applyNumberFormat="1" applyBorder="1" applyAlignment="1">
      <alignment horizontal="center"/>
    </xf>
    <xf numFmtId="177" fontId="1" fillId="0" borderId="74" xfId="211" applyNumberFormat="1" applyBorder="1" applyAlignment="1">
      <alignment horizontal="center"/>
    </xf>
    <xf numFmtId="177" fontId="1" fillId="0" borderId="75" xfId="211" applyNumberFormat="1" applyBorder="1" applyAlignment="1">
      <alignment horizontal="center"/>
    </xf>
    <xf numFmtId="177" fontId="1" fillId="0" borderId="81" xfId="211" applyNumberFormat="1" applyBorder="1" applyAlignment="1">
      <alignment horizontal="center"/>
    </xf>
    <xf numFmtId="177" fontId="1" fillId="0" borderId="78" xfId="211" applyNumberFormat="1" applyBorder="1" applyAlignment="1">
      <alignment horizontal="center"/>
    </xf>
    <xf numFmtId="177" fontId="1" fillId="0" borderId="76" xfId="211" applyNumberFormat="1" applyBorder="1" applyAlignment="1">
      <alignment horizontal="center"/>
    </xf>
    <xf numFmtId="177" fontId="1" fillId="0" borderId="88" xfId="211" applyNumberFormat="1" applyBorder="1"/>
    <xf numFmtId="38" fontId="1" fillId="0" borderId="144" xfId="212" applyFont="1" applyFill="1" applyBorder="1">
      <alignment vertical="center"/>
    </xf>
    <xf numFmtId="38" fontId="1" fillId="0" borderId="19" xfId="212" applyFont="1" applyFill="1" applyBorder="1">
      <alignment vertical="center"/>
    </xf>
    <xf numFmtId="38" fontId="1" fillId="0" borderId="99" xfId="212" applyFont="1" applyFill="1" applyBorder="1">
      <alignment vertical="center"/>
    </xf>
    <xf numFmtId="177" fontId="1" fillId="0" borderId="82" xfId="211" applyNumberFormat="1" applyBorder="1"/>
    <xf numFmtId="177" fontId="1" fillId="0" borderId="11" xfId="211" applyNumberFormat="1" applyBorder="1"/>
    <xf numFmtId="177" fontId="1" fillId="0" borderId="109" xfId="211" applyNumberFormat="1" applyBorder="1"/>
    <xf numFmtId="177" fontId="1" fillId="0" borderId="80" xfId="211" applyNumberFormat="1" applyBorder="1"/>
    <xf numFmtId="38" fontId="1" fillId="0" borderId="79" xfId="212" applyFont="1" applyFill="1" applyBorder="1">
      <alignment vertical="center"/>
    </xf>
    <xf numFmtId="38" fontId="1" fillId="0" borderId="74" xfId="212" applyFont="1" applyFill="1" applyBorder="1">
      <alignment vertical="center"/>
    </xf>
    <xf numFmtId="38" fontId="1" fillId="0" borderId="75" xfId="212" applyFont="1" applyFill="1" applyBorder="1">
      <alignment vertical="center"/>
    </xf>
    <xf numFmtId="38" fontId="1" fillId="0" borderId="76" xfId="212" applyFont="1" applyFill="1" applyBorder="1">
      <alignment vertical="center"/>
    </xf>
    <xf numFmtId="177" fontId="1" fillId="0" borderId="86" xfId="211" applyNumberFormat="1" applyBorder="1"/>
    <xf numFmtId="38" fontId="1" fillId="0" borderId="145" xfId="212" applyFont="1" applyFill="1" applyBorder="1">
      <alignment vertical="center"/>
    </xf>
    <xf numFmtId="38" fontId="1" fillId="0" borderId="34" xfId="212" applyFont="1" applyFill="1" applyBorder="1">
      <alignment vertical="center"/>
    </xf>
    <xf numFmtId="38" fontId="1" fillId="0" borderId="66" xfId="212" applyFont="1" applyFill="1" applyBorder="1">
      <alignment vertical="center"/>
    </xf>
    <xf numFmtId="177" fontId="1" fillId="0" borderId="89" xfId="211" applyNumberFormat="1" applyBorder="1"/>
    <xf numFmtId="38" fontId="1" fillId="0" borderId="33" xfId="212" applyFont="1" applyFill="1" applyBorder="1">
      <alignment vertical="center"/>
    </xf>
    <xf numFmtId="177" fontId="1" fillId="0" borderId="85" xfId="211" applyNumberFormat="1" applyBorder="1"/>
    <xf numFmtId="38" fontId="1" fillId="0" borderId="55" xfId="212" applyFont="1" applyFill="1" applyBorder="1">
      <alignment vertical="center"/>
    </xf>
    <xf numFmtId="38" fontId="1" fillId="0" borderId="18" xfId="212" applyFont="1" applyFill="1" applyBorder="1">
      <alignment vertical="center"/>
    </xf>
    <xf numFmtId="38" fontId="1" fillId="0" borderId="21" xfId="212" applyFont="1" applyFill="1" applyBorder="1">
      <alignment vertical="center"/>
    </xf>
    <xf numFmtId="38" fontId="1" fillId="0" borderId="31" xfId="212" applyFont="1" applyFill="1" applyBorder="1">
      <alignment vertical="center"/>
    </xf>
    <xf numFmtId="177" fontId="1" fillId="0" borderId="91" xfId="211" applyNumberFormat="1" applyBorder="1"/>
    <xf numFmtId="38" fontId="1" fillId="0" borderId="54" xfId="212" applyFont="1" applyFill="1" applyBorder="1">
      <alignment vertical="center"/>
    </xf>
    <xf numFmtId="38" fontId="1" fillId="0" borderId="23" xfId="212" applyFont="1" applyFill="1" applyBorder="1">
      <alignment vertical="center"/>
    </xf>
    <xf numFmtId="38" fontId="1" fillId="0" borderId="45" xfId="212" applyFont="1" applyFill="1" applyBorder="1">
      <alignment vertical="center"/>
    </xf>
    <xf numFmtId="177" fontId="1" fillId="0" borderId="87" xfId="211" applyNumberFormat="1" applyBorder="1"/>
    <xf numFmtId="38" fontId="1" fillId="0" borderId="32" xfId="212" applyFont="1" applyFill="1" applyBorder="1">
      <alignment vertical="center"/>
    </xf>
    <xf numFmtId="177" fontId="1" fillId="0" borderId="90" xfId="211" applyNumberFormat="1" applyBorder="1"/>
    <xf numFmtId="0" fontId="1" fillId="0" borderId="47" xfId="216" applyBorder="1" applyAlignment="1">
      <alignment horizontal="center"/>
    </xf>
    <xf numFmtId="0" fontId="1" fillId="0" borderId="50" xfId="216" applyBorder="1" applyAlignment="1">
      <alignment horizontal="center"/>
    </xf>
    <xf numFmtId="3" fontId="1" fillId="0" borderId="116" xfId="215" applyNumberFormat="1" applyBorder="1"/>
    <xf numFmtId="176" fontId="1" fillId="0" borderId="148" xfId="201" applyNumberFormat="1" applyBorder="1" applyAlignment="1">
      <alignment horizontal="center"/>
    </xf>
    <xf numFmtId="176" fontId="1" fillId="0" borderId="27" xfId="220" applyNumberFormat="1" applyBorder="1"/>
    <xf numFmtId="176" fontId="1" fillId="0" borderId="29" xfId="220" applyNumberFormat="1" applyBorder="1"/>
    <xf numFmtId="180" fontId="41" fillId="0" borderId="31" xfId="219" applyNumberFormat="1" applyFont="1" applyBorder="1" applyAlignment="1">
      <alignment vertical="center"/>
    </xf>
    <xf numFmtId="176" fontId="1" fillId="0" borderId="31" xfId="220" applyNumberFormat="1" applyBorder="1"/>
    <xf numFmtId="181" fontId="1" fillId="0" borderId="32" xfId="220" applyNumberFormat="1" applyBorder="1"/>
    <xf numFmtId="180" fontId="1" fillId="0" borderId="77" xfId="220" applyNumberFormat="1" applyBorder="1"/>
    <xf numFmtId="180" fontId="1" fillId="0" borderId="31" xfId="220" applyNumberFormat="1" applyBorder="1"/>
    <xf numFmtId="180" fontId="1" fillId="0" borderId="32" xfId="220" applyNumberFormat="1" applyBorder="1"/>
    <xf numFmtId="182" fontId="1" fillId="0" borderId="112" xfId="222" applyNumberFormat="1" applyBorder="1"/>
    <xf numFmtId="182" fontId="1" fillId="0" borderId="67" xfId="222" applyNumberFormat="1" applyBorder="1"/>
    <xf numFmtId="0" fontId="1" fillId="0" borderId="76" xfId="223" applyBorder="1" applyAlignment="1">
      <alignment horizontal="center"/>
    </xf>
    <xf numFmtId="3" fontId="1" fillId="0" borderId="31" xfId="223" applyNumberFormat="1" applyBorder="1" applyAlignment="1">
      <alignment horizontal="right"/>
    </xf>
    <xf numFmtId="183" fontId="1" fillId="0" borderId="31" xfId="223" applyNumberFormat="1" applyBorder="1" applyAlignment="1">
      <alignment horizontal="right"/>
    </xf>
    <xf numFmtId="3" fontId="1" fillId="0" borderId="32" xfId="223" applyNumberFormat="1" applyBorder="1" applyAlignment="1">
      <alignment horizontal="right"/>
    </xf>
    <xf numFmtId="3" fontId="1" fillId="0" borderId="77" xfId="223" applyNumberFormat="1" applyBorder="1" applyAlignment="1">
      <alignment horizontal="right"/>
    </xf>
    <xf numFmtId="191" fontId="1" fillId="0" borderId="31" xfId="223" applyNumberFormat="1" applyBorder="1" applyAlignment="1">
      <alignment horizontal="right"/>
    </xf>
    <xf numFmtId="186" fontId="1" fillId="0" borderId="151" xfId="232" applyNumberFormat="1" applyBorder="1" applyAlignment="1">
      <alignment horizontal="right"/>
    </xf>
    <xf numFmtId="0" fontId="1" fillId="0" borderId="19" xfId="232" applyBorder="1"/>
    <xf numFmtId="186" fontId="1" fillId="0" borderId="107" xfId="232" applyNumberFormat="1" applyBorder="1"/>
    <xf numFmtId="186" fontId="45" fillId="0" borderId="20" xfId="0" applyNumberFormat="1" applyFont="1" applyBorder="1" applyAlignment="1">
      <alignment horizontal="right" vertical="center" wrapText="1"/>
    </xf>
    <xf numFmtId="186" fontId="45" fillId="0" borderId="57" xfId="0" applyNumberFormat="1" applyFont="1" applyBorder="1" applyAlignment="1">
      <alignment horizontal="right" vertical="center" wrapText="1"/>
    </xf>
    <xf numFmtId="2" fontId="1" fillId="0" borderId="17" xfId="232" applyNumberFormat="1" applyBorder="1" applyAlignment="1">
      <alignment horizontal="right"/>
    </xf>
    <xf numFmtId="186" fontId="45" fillId="0" borderId="58" xfId="0" applyNumberFormat="1" applyFont="1" applyBorder="1" applyAlignment="1">
      <alignment horizontal="right" vertical="center" wrapText="1"/>
    </xf>
    <xf numFmtId="178" fontId="1" fillId="0" borderId="23" xfId="232" applyNumberFormat="1" applyBorder="1" applyAlignment="1">
      <alignment horizontal="right"/>
    </xf>
    <xf numFmtId="0" fontId="1" fillId="0" borderId="23" xfId="225" applyBorder="1" applyAlignment="1">
      <alignment horizontal="center"/>
    </xf>
    <xf numFmtId="0" fontId="1" fillId="0" borderId="67" xfId="225" applyBorder="1" applyAlignment="1">
      <alignment horizontal="center"/>
    </xf>
    <xf numFmtId="0" fontId="1" fillId="0" borderId="68" xfId="225" applyBorder="1"/>
    <xf numFmtId="0" fontId="1" fillId="0" borderId="69" xfId="225" applyBorder="1"/>
    <xf numFmtId="38" fontId="1" fillId="0" borderId="0" xfId="212" applyFont="1" applyFill="1" applyBorder="1" applyAlignment="1"/>
    <xf numFmtId="38" fontId="1" fillId="0" borderId="34" xfId="212" applyFont="1" applyFill="1" applyBorder="1" applyAlignment="1"/>
    <xf numFmtId="38" fontId="1" fillId="0" borderId="109" xfId="212" applyFont="1" applyFill="1" applyBorder="1" applyAlignment="1"/>
    <xf numFmtId="0" fontId="1" fillId="0" borderId="52" xfId="225" applyBorder="1"/>
    <xf numFmtId="3" fontId="1" fillId="0" borderId="16" xfId="213" applyNumberFormat="1" applyBorder="1"/>
    <xf numFmtId="38" fontId="1" fillId="0" borderId="37" xfId="212" applyFont="1" applyFill="1" applyBorder="1" applyAlignment="1"/>
    <xf numFmtId="38" fontId="1" fillId="0" borderId="44" xfId="212" applyFont="1" applyFill="1" applyBorder="1" applyAlignment="1"/>
    <xf numFmtId="38" fontId="1" fillId="0" borderId="77" xfId="213" applyNumberFormat="1" applyBorder="1"/>
    <xf numFmtId="0" fontId="1" fillId="0" borderId="71" xfId="225" applyBorder="1"/>
    <xf numFmtId="0" fontId="1" fillId="0" borderId="22" xfId="225" applyBorder="1"/>
    <xf numFmtId="38" fontId="1" fillId="0" borderId="21" xfId="212" applyFont="1" applyFill="1" applyBorder="1" applyAlignment="1"/>
    <xf numFmtId="38" fontId="1" fillId="0" borderId="19" xfId="212" applyFont="1" applyFill="1" applyBorder="1" applyAlignment="1"/>
    <xf numFmtId="38" fontId="1" fillId="0" borderId="18" xfId="212" applyFont="1" applyFill="1" applyBorder="1" applyAlignment="1"/>
    <xf numFmtId="38" fontId="1" fillId="0" borderId="110" xfId="212" applyFont="1" applyFill="1" applyBorder="1" applyAlignment="1"/>
    <xf numFmtId="3" fontId="1" fillId="0" borderId="19" xfId="213" applyNumberFormat="1" applyBorder="1"/>
    <xf numFmtId="38" fontId="1" fillId="0" borderId="31" xfId="213" applyNumberFormat="1" applyBorder="1"/>
    <xf numFmtId="0" fontId="1" fillId="0" borderId="18" xfId="225" applyBorder="1"/>
    <xf numFmtId="38" fontId="1" fillId="0" borderId="103" xfId="213" applyNumberFormat="1" applyBorder="1"/>
    <xf numFmtId="3" fontId="1" fillId="0" borderId="18" xfId="213" applyNumberFormat="1" applyBorder="1"/>
    <xf numFmtId="3" fontId="1" fillId="0" borderId="21" xfId="225" applyNumberFormat="1" applyBorder="1"/>
    <xf numFmtId="3" fontId="1" fillId="0" borderId="18" xfId="225" applyNumberFormat="1" applyBorder="1"/>
    <xf numFmtId="3" fontId="1" fillId="0" borderId="110" xfId="225" applyNumberFormat="1" applyBorder="1"/>
    <xf numFmtId="38" fontId="1" fillId="0" borderId="111" xfId="213" applyNumberFormat="1" applyBorder="1"/>
    <xf numFmtId="0" fontId="1" fillId="0" borderId="70" xfId="225" applyBorder="1"/>
    <xf numFmtId="0" fontId="1" fillId="0" borderId="21" xfId="225" applyBorder="1"/>
    <xf numFmtId="0" fontId="1" fillId="0" borderId="19" xfId="225" applyBorder="1"/>
    <xf numFmtId="0" fontId="1" fillId="0" borderId="110" xfId="225" applyBorder="1"/>
    <xf numFmtId="38" fontId="1" fillId="0" borderId="22" xfId="212" applyFont="1" applyFill="1" applyBorder="1" applyAlignment="1"/>
    <xf numFmtId="0" fontId="1" fillId="0" borderId="17" xfId="225" applyBorder="1"/>
    <xf numFmtId="0" fontId="1" fillId="0" borderId="112" xfId="225" applyBorder="1"/>
    <xf numFmtId="0" fontId="1" fillId="0" borderId="70" xfId="213" applyBorder="1"/>
    <xf numFmtId="0" fontId="1" fillId="0" borderId="18" xfId="213" applyBorder="1"/>
    <xf numFmtId="0" fontId="1" fillId="0" borderId="19" xfId="213" applyBorder="1"/>
    <xf numFmtId="0" fontId="1" fillId="0" borderId="31" xfId="213" applyBorder="1"/>
    <xf numFmtId="0" fontId="1" fillId="0" borderId="72" xfId="213" applyBorder="1"/>
    <xf numFmtId="0" fontId="1" fillId="0" borderId="99" xfId="213" applyBorder="1"/>
    <xf numFmtId="0" fontId="1" fillId="0" borderId="113" xfId="213" applyBorder="1"/>
    <xf numFmtId="38" fontId="1" fillId="0" borderId="113" xfId="212" applyFont="1" applyFill="1" applyBorder="1" applyAlignment="1"/>
    <xf numFmtId="0" fontId="1" fillId="0" borderId="72" xfId="225" applyBorder="1"/>
    <xf numFmtId="38" fontId="1" fillId="0" borderId="101" xfId="212" applyFont="1" applyFill="1" applyBorder="1" applyAlignment="1"/>
    <xf numFmtId="38" fontId="1" fillId="0" borderId="72" xfId="212" applyFont="1" applyFill="1" applyBorder="1" applyAlignment="1"/>
    <xf numFmtId="3" fontId="1" fillId="0" borderId="52" xfId="213" applyNumberFormat="1" applyBorder="1"/>
    <xf numFmtId="0" fontId="1" fillId="0" borderId="19" xfId="0" applyFont="1" applyBorder="1">
      <alignment vertical="center"/>
    </xf>
    <xf numFmtId="0" fontId="1" fillId="0" borderId="111" xfId="0" applyFont="1" applyBorder="1">
      <alignment vertical="center"/>
    </xf>
    <xf numFmtId="3" fontId="1" fillId="0" borderId="42" xfId="213" applyNumberFormat="1" applyBorder="1"/>
    <xf numFmtId="0" fontId="1" fillId="0" borderId="92" xfId="213" applyBorder="1"/>
    <xf numFmtId="0" fontId="1" fillId="0" borderId="23" xfId="213" applyBorder="1"/>
    <xf numFmtId="0" fontId="1" fillId="0" borderId="23" xfId="0" applyFont="1" applyBorder="1">
      <alignment vertical="center"/>
    </xf>
    <xf numFmtId="0" fontId="1" fillId="0" borderId="32" xfId="0" applyFont="1" applyBorder="1">
      <alignment vertical="center"/>
    </xf>
    <xf numFmtId="3" fontId="1" fillId="0" borderId="46" xfId="213" applyNumberFormat="1" applyBorder="1"/>
    <xf numFmtId="3" fontId="1" fillId="0" borderId="64" xfId="213" applyNumberFormat="1" applyBorder="1"/>
    <xf numFmtId="3" fontId="1" fillId="0" borderId="149" xfId="213" applyNumberFormat="1" applyBorder="1"/>
    <xf numFmtId="0" fontId="0" fillId="0" borderId="0" xfId="172" applyFont="1" applyAlignment="1">
      <alignment horizontal="right"/>
    </xf>
    <xf numFmtId="0" fontId="0" fillId="0" borderId="0" xfId="179" applyFont="1" applyAlignment="1">
      <alignment horizontal="right"/>
    </xf>
    <xf numFmtId="182" fontId="1" fillId="0" borderId="31" xfId="215" applyNumberFormat="1" applyBorder="1"/>
    <xf numFmtId="182" fontId="1" fillId="0" borderId="50" xfId="215" applyNumberFormat="1" applyBorder="1"/>
    <xf numFmtId="0" fontId="1" fillId="0" borderId="69" xfId="191" applyFont="1" applyBorder="1" applyAlignment="1">
      <alignment horizontal="center"/>
    </xf>
    <xf numFmtId="0" fontId="1" fillId="0" borderId="34" xfId="191" applyFont="1" applyBorder="1" applyAlignment="1">
      <alignment horizontal="center"/>
    </xf>
    <xf numFmtId="0" fontId="1" fillId="0" borderId="33" xfId="191" applyFont="1" applyBorder="1" applyAlignment="1">
      <alignment horizontal="center"/>
    </xf>
    <xf numFmtId="0" fontId="1" fillId="0" borderId="96" xfId="191" applyFont="1" applyBorder="1" applyAlignment="1">
      <alignment horizontal="center" vertical="center"/>
    </xf>
    <xf numFmtId="0" fontId="1" fillId="0" borderId="98" xfId="191" applyFont="1" applyBorder="1" applyAlignment="1">
      <alignment horizontal="center" vertical="center"/>
    </xf>
    <xf numFmtId="0" fontId="1" fillId="55" borderId="147" xfId="240" applyFill="1" applyBorder="1" applyAlignment="1">
      <alignment horizontal="center" vertical="center"/>
    </xf>
    <xf numFmtId="0" fontId="1" fillId="55" borderId="119" xfId="240" applyFill="1" applyBorder="1" applyAlignment="1">
      <alignment horizontal="center" vertical="center"/>
    </xf>
    <xf numFmtId="0" fontId="1" fillId="55" borderId="16" xfId="196" applyFont="1" applyFill="1" applyBorder="1" applyAlignment="1">
      <alignment horizontal="center" vertical="center"/>
    </xf>
    <xf numFmtId="0" fontId="1" fillId="55" borderId="35" xfId="196" applyFont="1" applyFill="1" applyBorder="1" applyAlignment="1">
      <alignment horizontal="center" vertical="center"/>
    </xf>
    <xf numFmtId="0" fontId="1" fillId="0" borderId="105" xfId="196" applyFont="1" applyBorder="1" applyAlignment="1">
      <alignment horizontal="center" vertical="distributed" textRotation="255" justifyLastLine="1"/>
    </xf>
    <xf numFmtId="0" fontId="1" fillId="0" borderId="70" xfId="196" applyFont="1" applyBorder="1" applyAlignment="1">
      <alignment vertical="distributed" textRotation="255" justifyLastLine="1"/>
    </xf>
    <xf numFmtId="0" fontId="1" fillId="0" borderId="58" xfId="196" applyFont="1" applyBorder="1" applyAlignment="1">
      <alignment vertical="distributed" textRotation="255" justifyLastLine="1"/>
    </xf>
    <xf numFmtId="0" fontId="1" fillId="0" borderId="99" xfId="196" applyFont="1" applyBorder="1" applyAlignment="1">
      <alignment horizontal="center" vertical="center" textRotation="255"/>
    </xf>
    <xf numFmtId="0" fontId="1" fillId="0" borderId="101" xfId="196" applyFont="1" applyBorder="1" applyAlignment="1">
      <alignment horizontal="center" vertical="center" textRotation="255"/>
    </xf>
    <xf numFmtId="0" fontId="1" fillId="0" borderId="44" xfId="196" applyFont="1" applyBorder="1" applyAlignment="1">
      <alignment horizontal="center" vertical="center" textRotation="255"/>
    </xf>
    <xf numFmtId="0" fontId="1" fillId="0" borderId="99" xfId="196" applyFont="1" applyBorder="1" applyAlignment="1">
      <alignment horizontal="center" vertical="distributed" textRotation="255" justifyLastLine="1"/>
    </xf>
    <xf numFmtId="0" fontId="1" fillId="0" borderId="101" xfId="196" applyFont="1" applyBorder="1" applyAlignment="1">
      <alignment horizontal="center" vertical="distributed" textRotation="255" justifyLastLine="1"/>
    </xf>
    <xf numFmtId="0" fontId="1" fillId="0" borderId="44" xfId="196" applyFont="1" applyBorder="1" applyAlignment="1">
      <alignment horizontal="center" vertical="distributed" textRotation="255" justifyLastLine="1"/>
    </xf>
    <xf numFmtId="0" fontId="1" fillId="0" borderId="16" xfId="196" applyFont="1" applyBorder="1" applyAlignment="1">
      <alignment horizontal="center" vertical="center"/>
    </xf>
    <xf numFmtId="0" fontId="1" fillId="0" borderId="35" xfId="196" applyFont="1" applyBorder="1" applyAlignment="1">
      <alignment horizontal="center" vertical="center"/>
    </xf>
    <xf numFmtId="0" fontId="1" fillId="0" borderId="36" xfId="196" applyFont="1" applyBorder="1" applyAlignment="1">
      <alignment horizontal="center"/>
    </xf>
    <xf numFmtId="0" fontId="1" fillId="0" borderId="22" xfId="196" applyFont="1" applyBorder="1" applyAlignment="1">
      <alignment horizontal="center"/>
    </xf>
    <xf numFmtId="0" fontId="1" fillId="0" borderId="107" xfId="196" applyFont="1" applyBorder="1" applyAlignment="1">
      <alignment horizontal="center" vertical="distributed" textRotation="255" justifyLastLine="1"/>
    </xf>
    <xf numFmtId="0" fontId="1" fillId="0" borderId="70" xfId="196" applyFont="1" applyBorder="1" applyAlignment="1">
      <alignment horizontal="center" vertical="distributed" textRotation="255" justifyLastLine="1"/>
    </xf>
    <xf numFmtId="0" fontId="1" fillId="0" borderId="92" xfId="196" applyFont="1" applyBorder="1" applyAlignment="1">
      <alignment horizontal="center" vertical="distributed" textRotation="255" justifyLastLine="1"/>
    </xf>
    <xf numFmtId="0" fontId="1" fillId="0" borderId="104" xfId="196" applyFont="1" applyBorder="1" applyAlignment="1">
      <alignment horizontal="center" vertical="distributed" textRotation="255" justifyLastLine="1"/>
    </xf>
    <xf numFmtId="0" fontId="1" fillId="0" borderId="104" xfId="196" applyFont="1" applyBorder="1" applyAlignment="1">
      <alignment horizontal="center" vertical="center" textRotation="255"/>
    </xf>
    <xf numFmtId="0" fontId="1" fillId="0" borderId="14" xfId="194" applyFont="1" applyBorder="1" applyAlignment="1">
      <alignment horizontal="right"/>
    </xf>
    <xf numFmtId="0" fontId="1" fillId="0" borderId="68" xfId="198" applyBorder="1" applyAlignment="1">
      <alignment horizontal="center"/>
    </xf>
    <xf numFmtId="0" fontId="1" fillId="0" borderId="126" xfId="198" applyBorder="1" applyAlignment="1">
      <alignment horizontal="center"/>
    </xf>
    <xf numFmtId="0" fontId="1" fillId="0" borderId="125" xfId="198" applyBorder="1" applyAlignment="1">
      <alignment horizontal="center"/>
    </xf>
    <xf numFmtId="0" fontId="1" fillId="0" borderId="96" xfId="200" applyFont="1" applyBorder="1" applyAlignment="1">
      <alignment vertical="center"/>
    </xf>
    <xf numFmtId="0" fontId="1" fillId="0" borderId="63" xfId="200" applyFont="1" applyBorder="1" applyAlignment="1">
      <alignment vertical="center"/>
    </xf>
    <xf numFmtId="0" fontId="1" fillId="0" borderId="126" xfId="200" applyFont="1" applyBorder="1" applyAlignment="1">
      <alignment horizontal="center"/>
    </xf>
    <xf numFmtId="0" fontId="1" fillId="0" borderId="125" xfId="200" applyFont="1" applyBorder="1" applyAlignment="1">
      <alignment horizontal="center"/>
    </xf>
    <xf numFmtId="0" fontId="1" fillId="0" borderId="68" xfId="200" applyFont="1" applyBorder="1" applyAlignment="1">
      <alignment horizontal="center"/>
    </xf>
    <xf numFmtId="0" fontId="1" fillId="0" borderId="0" xfId="211" applyAlignment="1">
      <alignment horizontal="left"/>
    </xf>
    <xf numFmtId="0" fontId="1" fillId="0" borderId="0" xfId="0" applyFont="1" applyAlignment="1"/>
    <xf numFmtId="177" fontId="1" fillId="0" borderId="126" xfId="216" applyNumberFormat="1" applyBorder="1" applyAlignment="1">
      <alignment horizontal="center"/>
    </xf>
    <xf numFmtId="177" fontId="1" fillId="0" borderId="125" xfId="216" applyNumberFormat="1" applyBorder="1" applyAlignment="1">
      <alignment horizontal="center"/>
    </xf>
    <xf numFmtId="177" fontId="1" fillId="0" borderId="66" xfId="216" applyNumberFormat="1" applyBorder="1" applyAlignment="1">
      <alignment horizontal="center"/>
    </xf>
    <xf numFmtId="177" fontId="1" fillId="0" borderId="69" xfId="216" applyNumberFormat="1" applyBorder="1" applyAlignment="1">
      <alignment horizontal="center"/>
    </xf>
    <xf numFmtId="0" fontId="1" fillId="0" borderId="127" xfId="201" applyBorder="1" applyAlignment="1">
      <alignment horizontal="center" vertical="center"/>
    </xf>
    <xf numFmtId="0" fontId="1" fillId="0" borderId="52" xfId="201" applyBorder="1" applyAlignment="1">
      <alignment horizontal="center" vertical="center"/>
    </xf>
    <xf numFmtId="0" fontId="1" fillId="0" borderId="13" xfId="201" applyBorder="1" applyAlignment="1">
      <alignment horizontal="center" vertical="center"/>
    </xf>
    <xf numFmtId="0" fontId="1" fillId="0" borderId="10" xfId="201" applyBorder="1" applyAlignment="1">
      <alignment horizontal="center" vertical="center" wrapText="1"/>
    </xf>
    <xf numFmtId="0" fontId="1" fillId="0" borderId="52" xfId="201" applyBorder="1" applyAlignment="1">
      <alignment horizontal="center" vertical="center" wrapText="1"/>
    </xf>
    <xf numFmtId="0" fontId="1" fillId="0" borderId="13" xfId="201" applyBorder="1" applyAlignment="1">
      <alignment horizontal="center" vertical="center" wrapText="1"/>
    </xf>
    <xf numFmtId="0" fontId="1" fillId="0" borderId="52" xfId="202" applyBorder="1" applyAlignment="1">
      <alignment horizontal="center" vertical="top" textRotation="255"/>
    </xf>
    <xf numFmtId="0" fontId="1" fillId="0" borderId="13" xfId="202" applyBorder="1" applyAlignment="1">
      <alignment horizontal="center" vertical="top" textRotation="255"/>
    </xf>
    <xf numFmtId="0" fontId="1" fillId="0" borderId="10" xfId="202" applyBorder="1" applyAlignment="1">
      <alignment horizontal="center" vertical="top" textRotation="255"/>
    </xf>
    <xf numFmtId="0" fontId="0" fillId="0" borderId="0" xfId="202" applyFont="1"/>
    <xf numFmtId="0" fontId="1" fillId="0" borderId="0" xfId="202"/>
    <xf numFmtId="0" fontId="1" fillId="0" borderId="23" xfId="173" applyBorder="1" applyAlignment="1">
      <alignment horizontal="center"/>
    </xf>
    <xf numFmtId="0" fontId="1" fillId="0" borderId="32" xfId="173" applyBorder="1" applyAlignment="1">
      <alignment horizontal="center"/>
    </xf>
    <xf numFmtId="0" fontId="1" fillId="0" borderId="128" xfId="173" applyBorder="1" applyAlignment="1">
      <alignment horizontal="center"/>
    </xf>
    <xf numFmtId="0" fontId="1" fillId="0" borderId="74" xfId="173" applyBorder="1" applyAlignment="1">
      <alignment horizontal="center"/>
    </xf>
    <xf numFmtId="0" fontId="1" fillId="0" borderId="76" xfId="173" applyBorder="1" applyAlignment="1">
      <alignment horizontal="center"/>
    </xf>
    <xf numFmtId="0" fontId="1" fillId="0" borderId="105" xfId="173" applyBorder="1" applyAlignment="1">
      <alignment vertical="distributed" textRotation="255" justifyLastLine="1"/>
    </xf>
    <xf numFmtId="0" fontId="1" fillId="0" borderId="70" xfId="173" applyBorder="1" applyAlignment="1">
      <alignment vertical="distributed" textRotation="255" justifyLastLine="1"/>
    </xf>
    <xf numFmtId="0" fontId="1" fillId="0" borderId="92" xfId="173" applyBorder="1" applyAlignment="1">
      <alignment vertical="distributed" textRotation="255" justifyLastLine="1"/>
    </xf>
    <xf numFmtId="0" fontId="1" fillId="0" borderId="105" xfId="173" applyBorder="1" applyAlignment="1">
      <alignment horizontal="center" vertical="distributed" textRotation="255" justifyLastLine="1"/>
    </xf>
    <xf numFmtId="0" fontId="1" fillId="0" borderId="16" xfId="173" applyBorder="1" applyAlignment="1">
      <alignment horizontal="center" vertical="center" wrapText="1"/>
    </xf>
    <xf numFmtId="0" fontId="1" fillId="0" borderId="72" xfId="173" applyBorder="1" applyAlignment="1">
      <alignment horizontal="center" vertical="center" wrapText="1"/>
    </xf>
    <xf numFmtId="0" fontId="1" fillId="0" borderId="17" xfId="173" applyBorder="1" applyAlignment="1">
      <alignment horizontal="center" vertical="center" wrapText="1"/>
    </xf>
    <xf numFmtId="0" fontId="1" fillId="0" borderId="19" xfId="173" applyBorder="1" applyAlignment="1">
      <alignment horizontal="center" vertical="center" wrapText="1"/>
    </xf>
    <xf numFmtId="0" fontId="1" fillId="0" borderId="68" xfId="188" applyBorder="1" applyAlignment="1">
      <alignment horizontal="center"/>
    </xf>
    <xf numFmtId="0" fontId="1" fillId="0" borderId="125" xfId="188" applyBorder="1" applyAlignment="1">
      <alignment horizontal="center"/>
    </xf>
    <xf numFmtId="0" fontId="1" fillId="0" borderId="126" xfId="188" applyBorder="1" applyAlignment="1">
      <alignment horizontal="center"/>
    </xf>
    <xf numFmtId="0" fontId="40" fillId="0" borderId="0" xfId="0" applyFont="1" applyAlignment="1">
      <alignment horizontal="right" vertical="center"/>
    </xf>
    <xf numFmtId="0" fontId="41" fillId="0" borderId="0" xfId="0" applyFont="1" applyAlignment="1">
      <alignment horizontal="right" vertical="center"/>
    </xf>
    <xf numFmtId="0" fontId="40" fillId="0" borderId="69" xfId="0" applyFont="1" applyBorder="1" applyAlignment="1">
      <alignment horizontal="center" vertical="center"/>
    </xf>
    <xf numFmtId="0" fontId="40" fillId="0" borderId="22" xfId="0" applyFont="1" applyBorder="1" applyAlignment="1">
      <alignment horizontal="center" vertical="center"/>
    </xf>
    <xf numFmtId="0" fontId="40" fillId="0" borderId="34" xfId="0" applyFont="1" applyBorder="1" applyAlignment="1">
      <alignment horizontal="center" vertical="center"/>
    </xf>
    <xf numFmtId="0" fontId="40" fillId="0" borderId="66" xfId="0" applyFont="1" applyBorder="1" applyAlignment="1">
      <alignment horizontal="center" vertical="center"/>
    </xf>
    <xf numFmtId="0" fontId="40" fillId="0" borderId="21" xfId="0" applyFont="1" applyBorder="1" applyAlignment="1">
      <alignment horizontal="center" vertical="center"/>
    </xf>
    <xf numFmtId="0" fontId="1" fillId="0" borderId="150" xfId="213" applyBorder="1"/>
    <xf numFmtId="0" fontId="1" fillId="0" borderId="116" xfId="0" applyFont="1" applyBorder="1" applyAlignment="1"/>
    <xf numFmtId="0" fontId="1" fillId="0" borderId="10" xfId="225" applyBorder="1" applyAlignment="1">
      <alignment horizontal="center" vertical="center"/>
    </xf>
    <xf numFmtId="0" fontId="1" fillId="0" borderId="12" xfId="225" applyBorder="1" applyAlignment="1">
      <alignment horizontal="center" vertical="center"/>
    </xf>
    <xf numFmtId="0" fontId="1" fillId="0" borderId="13" xfId="0" applyFont="1" applyBorder="1" applyAlignment="1">
      <alignment horizontal="center" vertical="center"/>
    </xf>
    <xf numFmtId="0" fontId="1" fillId="0" borderId="15" xfId="0" applyFont="1" applyBorder="1" applyAlignment="1">
      <alignment horizontal="center" vertical="center"/>
    </xf>
    <xf numFmtId="0" fontId="1" fillId="0" borderId="100" xfId="225" applyBorder="1" applyAlignment="1">
      <alignment horizontal="center" vertical="center"/>
    </xf>
    <xf numFmtId="0" fontId="1" fillId="0" borderId="104" xfId="0" applyFont="1" applyBorder="1" applyAlignment="1">
      <alignment horizontal="center" vertical="center"/>
    </xf>
    <xf numFmtId="0" fontId="1" fillId="0" borderId="100" xfId="225" applyBorder="1" applyAlignment="1">
      <alignment horizontal="center"/>
    </xf>
    <xf numFmtId="0" fontId="1" fillId="0" borderId="11" xfId="0" applyFont="1" applyBorder="1" applyAlignment="1">
      <alignment horizontal="center"/>
    </xf>
    <xf numFmtId="0" fontId="1" fillId="0" borderId="109" xfId="0" applyFont="1" applyBorder="1" applyAlignment="1">
      <alignment horizontal="center"/>
    </xf>
    <xf numFmtId="0" fontId="1" fillId="0" borderId="70" xfId="225" applyBorder="1"/>
    <xf numFmtId="0" fontId="1" fillId="0" borderId="70" xfId="0" applyFont="1" applyBorder="1" applyAlignment="1"/>
    <xf numFmtId="0" fontId="1" fillId="0" borderId="69" xfId="174" applyFont="1" applyBorder="1" applyAlignment="1">
      <alignment horizontal="center"/>
    </xf>
    <xf numFmtId="0" fontId="1" fillId="0" borderId="33" xfId="174" applyFont="1" applyBorder="1" applyAlignment="1">
      <alignment horizontal="center"/>
    </xf>
    <xf numFmtId="0" fontId="1" fillId="0" borderId="66" xfId="176" applyFont="1" applyBorder="1" applyAlignment="1">
      <alignment horizontal="center"/>
    </xf>
    <xf numFmtId="0" fontId="1" fillId="0" borderId="69" xfId="176" applyFont="1" applyBorder="1" applyAlignment="1">
      <alignment horizontal="center"/>
    </xf>
    <xf numFmtId="0" fontId="1" fillId="0" borderId="66" xfId="174" applyFont="1" applyBorder="1" applyAlignment="1">
      <alignment horizontal="center"/>
    </xf>
    <xf numFmtId="0" fontId="1" fillId="0" borderId="34" xfId="174" applyFont="1" applyBorder="1" applyAlignment="1">
      <alignment horizontal="center"/>
    </xf>
    <xf numFmtId="0" fontId="4" fillId="0" borderId="0" xfId="182" applyFont="1">
      <alignment vertical="center"/>
    </xf>
    <xf numFmtId="0" fontId="1" fillId="0" borderId="129" xfId="179" applyFont="1" applyBorder="1" applyAlignment="1">
      <alignment horizontal="center"/>
    </xf>
    <xf numFmtId="0" fontId="1" fillId="0" borderId="126" xfId="179" applyFont="1" applyBorder="1" applyAlignment="1">
      <alignment horizontal="center"/>
    </xf>
    <xf numFmtId="0" fontId="1" fillId="0" borderId="130" xfId="179" applyFont="1" applyBorder="1" applyAlignment="1">
      <alignment horizontal="center"/>
    </xf>
    <xf numFmtId="0" fontId="1" fillId="0" borderId="69" xfId="179" applyFont="1" applyBorder="1" applyAlignment="1">
      <alignment horizontal="center"/>
    </xf>
    <xf numFmtId="0" fontId="1" fillId="0" borderId="34" xfId="179" applyFont="1" applyBorder="1" applyAlignment="1">
      <alignment horizontal="center"/>
    </xf>
    <xf numFmtId="0" fontId="1" fillId="0" borderId="33" xfId="179" applyFont="1" applyBorder="1" applyAlignment="1">
      <alignment horizontal="center"/>
    </xf>
    <xf numFmtId="0" fontId="1" fillId="0" borderId="21" xfId="177" applyFont="1" applyBorder="1" applyAlignment="1">
      <alignment horizontal="center"/>
    </xf>
    <xf numFmtId="0" fontId="1" fillId="0" borderId="84" xfId="177" applyFont="1" applyBorder="1" applyAlignment="1">
      <alignment horizontal="center"/>
    </xf>
    <xf numFmtId="0" fontId="1" fillId="0" borderId="68" xfId="179" applyFont="1" applyBorder="1" applyAlignment="1">
      <alignment horizontal="center"/>
    </xf>
    <xf numFmtId="0" fontId="1" fillId="0" borderId="58" xfId="179" applyFont="1" applyBorder="1" applyAlignment="1">
      <alignment horizontal="center"/>
    </xf>
    <xf numFmtId="0" fontId="1" fillId="0" borderId="17" xfId="179" applyFont="1" applyBorder="1" applyAlignment="1">
      <alignment horizontal="center"/>
    </xf>
    <xf numFmtId="0" fontId="1" fillId="0" borderId="77" xfId="179" applyFont="1" applyBorder="1" applyAlignment="1">
      <alignment horizontal="center"/>
    </xf>
    <xf numFmtId="0" fontId="1" fillId="0" borderId="83" xfId="179" applyFont="1" applyBorder="1" applyAlignment="1">
      <alignment horizontal="center"/>
    </xf>
    <xf numFmtId="0" fontId="1" fillId="0" borderId="22" xfId="179" applyFont="1" applyBorder="1" applyAlignment="1">
      <alignment horizontal="center"/>
    </xf>
    <xf numFmtId="0" fontId="1" fillId="0" borderId="21" xfId="179" applyFont="1" applyBorder="1" applyAlignment="1">
      <alignment horizontal="center"/>
    </xf>
    <xf numFmtId="0" fontId="1" fillId="0" borderId="10" xfId="179" applyFont="1" applyBorder="1" applyAlignment="1">
      <alignment horizontal="center"/>
    </xf>
    <xf numFmtId="0" fontId="1" fillId="0" borderId="11" xfId="179" applyFont="1" applyBorder="1" applyAlignment="1">
      <alignment horizontal="center"/>
    </xf>
    <xf numFmtId="0" fontId="1" fillId="0" borderId="109" xfId="179" applyFont="1" applyBorder="1" applyAlignment="1">
      <alignment horizontal="center"/>
    </xf>
    <xf numFmtId="0" fontId="1" fillId="0" borderId="52" xfId="179" applyFont="1" applyBorder="1" applyAlignment="1">
      <alignment horizontal="center"/>
    </xf>
    <xf numFmtId="0" fontId="1" fillId="0" borderId="0" xfId="179" applyFont="1" applyAlignment="1">
      <alignment horizontal="center"/>
    </xf>
    <xf numFmtId="0" fontId="1" fillId="0" borderId="73" xfId="179" applyFont="1" applyBorder="1" applyAlignment="1">
      <alignment horizontal="center"/>
    </xf>
    <xf numFmtId="0" fontId="1" fillId="0" borderId="131" xfId="179" applyFont="1" applyBorder="1" applyAlignment="1">
      <alignment horizontal="center"/>
    </xf>
    <xf numFmtId="0" fontId="1" fillId="0" borderId="132" xfId="179" applyFont="1" applyBorder="1" applyAlignment="1">
      <alignment horizontal="center"/>
    </xf>
    <xf numFmtId="0" fontId="1" fillId="0" borderId="133" xfId="179" applyFont="1" applyBorder="1" applyAlignment="1">
      <alignment horizontal="center"/>
    </xf>
    <xf numFmtId="0" fontId="1" fillId="0" borderId="0" xfId="177" applyFont="1" applyAlignment="1">
      <alignment horizontal="left" vertical="center"/>
    </xf>
    <xf numFmtId="0" fontId="4" fillId="0" borderId="0" xfId="183" applyFont="1">
      <alignment vertical="center"/>
    </xf>
    <xf numFmtId="0" fontId="1" fillId="0" borderId="36" xfId="177" applyFont="1" applyBorder="1" applyAlignment="1">
      <alignment horizontal="center"/>
    </xf>
    <xf numFmtId="0" fontId="1" fillId="0" borderId="36" xfId="179" applyFont="1" applyBorder="1" applyAlignment="1">
      <alignment horizontal="center"/>
    </xf>
    <xf numFmtId="0" fontId="1" fillId="0" borderId="110" xfId="179" applyFont="1" applyBorder="1" applyAlignment="1">
      <alignment horizontal="center"/>
    </xf>
    <xf numFmtId="0" fontId="1" fillId="0" borderId="134" xfId="179" applyFont="1" applyBorder="1" applyAlignment="1">
      <alignment horizontal="center"/>
    </xf>
    <xf numFmtId="0" fontId="1" fillId="0" borderId="40" xfId="179" applyFont="1" applyBorder="1" applyAlignment="1">
      <alignment horizontal="center"/>
    </xf>
    <xf numFmtId="0" fontId="1" fillId="0" borderId="67" xfId="179" applyFont="1" applyBorder="1" applyAlignment="1">
      <alignment horizontal="center"/>
    </xf>
    <xf numFmtId="0" fontId="1" fillId="0" borderId="107" xfId="179" applyFont="1" applyBorder="1" applyAlignment="1">
      <alignment vertical="distributed" textRotation="255" justifyLastLine="1"/>
    </xf>
    <xf numFmtId="0" fontId="1" fillId="0" borderId="70" xfId="179" applyFont="1" applyBorder="1" applyAlignment="1">
      <alignment vertical="distributed" textRotation="255" justifyLastLine="1"/>
    </xf>
    <xf numFmtId="0" fontId="1" fillId="0" borderId="58" xfId="179" applyFont="1" applyBorder="1" applyAlignment="1">
      <alignment vertical="distributed" textRotation="255" justifyLastLine="1"/>
    </xf>
    <xf numFmtId="0" fontId="1" fillId="0" borderId="19" xfId="179" applyFont="1" applyBorder="1" applyAlignment="1">
      <alignment horizontal="center" vertical="center" wrapText="1"/>
    </xf>
    <xf numFmtId="0" fontId="1" fillId="0" borderId="72" xfId="179" applyFont="1" applyBorder="1" applyAlignment="1">
      <alignment horizontal="center" vertical="center" wrapText="1"/>
    </xf>
    <xf numFmtId="0" fontId="1" fillId="0" borderId="17" xfId="179" applyFont="1" applyBorder="1" applyAlignment="1">
      <alignment horizontal="center" vertical="center" wrapText="1"/>
    </xf>
    <xf numFmtId="0" fontId="1" fillId="0" borderId="18" xfId="179" applyFont="1" applyBorder="1" applyAlignment="1">
      <alignment horizontal="center"/>
    </xf>
    <xf numFmtId="0" fontId="1" fillId="0" borderId="31" xfId="179" applyFont="1" applyBorder="1" applyAlignment="1">
      <alignment horizontal="center"/>
    </xf>
  </cellXfs>
  <cellStyles count="284">
    <cellStyle name="20% - アクセント 1" xfId="1" builtinId="30" customBuiltin="1"/>
    <cellStyle name="20% - アクセント 1 2" xfId="2" xr:uid="{00000000-0005-0000-0000-000001000000}"/>
    <cellStyle name="20% - アクセント 1 3" xfId="3" xr:uid="{00000000-0005-0000-0000-000002000000}"/>
    <cellStyle name="20% - アクセント 1 4" xfId="4" xr:uid="{00000000-0005-0000-0000-000003000000}"/>
    <cellStyle name="20% - アクセント 1 5" xfId="243" xr:uid="{00000000-0005-0000-0000-000004000000}"/>
    <cellStyle name="20% - アクセント 2" xfId="5" builtinId="34" customBuiltin="1"/>
    <cellStyle name="20% - アクセント 2 2" xfId="6" xr:uid="{00000000-0005-0000-0000-000006000000}"/>
    <cellStyle name="20% - アクセント 2 3" xfId="7" xr:uid="{00000000-0005-0000-0000-000007000000}"/>
    <cellStyle name="20% - アクセント 2 4" xfId="8" xr:uid="{00000000-0005-0000-0000-000008000000}"/>
    <cellStyle name="20% - アクセント 2 5" xfId="244" xr:uid="{00000000-0005-0000-0000-000009000000}"/>
    <cellStyle name="20% - アクセント 3" xfId="9" builtinId="38" customBuiltin="1"/>
    <cellStyle name="20% - アクセント 3 2" xfId="10" xr:uid="{00000000-0005-0000-0000-00000B000000}"/>
    <cellStyle name="20% - アクセント 3 3" xfId="11" xr:uid="{00000000-0005-0000-0000-00000C000000}"/>
    <cellStyle name="20% - アクセント 3 4" xfId="12" xr:uid="{00000000-0005-0000-0000-00000D000000}"/>
    <cellStyle name="20% - アクセント 3 5" xfId="245" xr:uid="{00000000-0005-0000-0000-00000E000000}"/>
    <cellStyle name="20% - アクセント 4" xfId="13" builtinId="42" customBuiltin="1"/>
    <cellStyle name="20% - アクセント 4 2" xfId="14" xr:uid="{00000000-0005-0000-0000-000010000000}"/>
    <cellStyle name="20% - アクセント 4 3" xfId="15" xr:uid="{00000000-0005-0000-0000-000011000000}"/>
    <cellStyle name="20% - アクセント 4 4" xfId="16" xr:uid="{00000000-0005-0000-0000-000012000000}"/>
    <cellStyle name="20% - アクセント 4 5" xfId="246" xr:uid="{00000000-0005-0000-0000-000013000000}"/>
    <cellStyle name="20% - アクセント 5" xfId="17" builtinId="46" customBuiltin="1"/>
    <cellStyle name="20% - アクセント 5 2" xfId="18" xr:uid="{00000000-0005-0000-0000-000015000000}"/>
    <cellStyle name="20% - アクセント 5 3" xfId="19" xr:uid="{00000000-0005-0000-0000-000016000000}"/>
    <cellStyle name="20% - アクセント 5 4" xfId="20" xr:uid="{00000000-0005-0000-0000-000017000000}"/>
    <cellStyle name="20% - アクセント 5 5" xfId="247" xr:uid="{00000000-0005-0000-0000-000018000000}"/>
    <cellStyle name="20% - アクセント 6" xfId="21" builtinId="50" customBuiltin="1"/>
    <cellStyle name="20% - アクセント 6 2" xfId="22" xr:uid="{00000000-0005-0000-0000-00001A000000}"/>
    <cellStyle name="20% - アクセント 6 3" xfId="23" xr:uid="{00000000-0005-0000-0000-00001B000000}"/>
    <cellStyle name="20% - アクセント 6 4" xfId="24" xr:uid="{00000000-0005-0000-0000-00001C000000}"/>
    <cellStyle name="20% - アクセント 6 5" xfId="248" xr:uid="{00000000-0005-0000-0000-00001D000000}"/>
    <cellStyle name="40% - アクセント 1" xfId="25" builtinId="31" customBuiltin="1"/>
    <cellStyle name="40% - アクセント 1 2" xfId="26" xr:uid="{00000000-0005-0000-0000-00001F000000}"/>
    <cellStyle name="40% - アクセント 1 3" xfId="27" xr:uid="{00000000-0005-0000-0000-000020000000}"/>
    <cellStyle name="40% - アクセント 1 4" xfId="28" xr:uid="{00000000-0005-0000-0000-000021000000}"/>
    <cellStyle name="40% - アクセント 1 5" xfId="249" xr:uid="{00000000-0005-0000-0000-000022000000}"/>
    <cellStyle name="40% - アクセント 2" xfId="29" builtinId="35" customBuiltin="1"/>
    <cellStyle name="40% - アクセント 2 2" xfId="30" xr:uid="{00000000-0005-0000-0000-000024000000}"/>
    <cellStyle name="40% - アクセント 2 3" xfId="31" xr:uid="{00000000-0005-0000-0000-000025000000}"/>
    <cellStyle name="40% - アクセント 2 4" xfId="32" xr:uid="{00000000-0005-0000-0000-000026000000}"/>
    <cellStyle name="40% - アクセント 2 5" xfId="250" xr:uid="{00000000-0005-0000-0000-000027000000}"/>
    <cellStyle name="40% - アクセント 3" xfId="33" builtinId="39" customBuiltin="1"/>
    <cellStyle name="40% - アクセント 3 2" xfId="34" xr:uid="{00000000-0005-0000-0000-000029000000}"/>
    <cellStyle name="40% - アクセント 3 3" xfId="35" xr:uid="{00000000-0005-0000-0000-00002A000000}"/>
    <cellStyle name="40% - アクセント 3 4" xfId="36" xr:uid="{00000000-0005-0000-0000-00002B000000}"/>
    <cellStyle name="40% - アクセント 3 5" xfId="251" xr:uid="{00000000-0005-0000-0000-00002C000000}"/>
    <cellStyle name="40% - アクセント 4" xfId="37" builtinId="43" customBuiltin="1"/>
    <cellStyle name="40% - アクセント 4 2" xfId="38" xr:uid="{00000000-0005-0000-0000-00002E000000}"/>
    <cellStyle name="40% - アクセント 4 3" xfId="39" xr:uid="{00000000-0005-0000-0000-00002F000000}"/>
    <cellStyle name="40% - アクセント 4 4" xfId="40" xr:uid="{00000000-0005-0000-0000-000030000000}"/>
    <cellStyle name="40% - アクセント 4 5" xfId="252" xr:uid="{00000000-0005-0000-0000-000031000000}"/>
    <cellStyle name="40% - アクセント 5" xfId="41" builtinId="47" customBuiltin="1"/>
    <cellStyle name="40% - アクセント 5 2" xfId="42" xr:uid="{00000000-0005-0000-0000-000033000000}"/>
    <cellStyle name="40% - アクセント 5 3" xfId="43" xr:uid="{00000000-0005-0000-0000-000034000000}"/>
    <cellStyle name="40% - アクセント 5 4" xfId="44" xr:uid="{00000000-0005-0000-0000-000035000000}"/>
    <cellStyle name="40% - アクセント 5 5" xfId="253" xr:uid="{00000000-0005-0000-0000-000036000000}"/>
    <cellStyle name="40% - アクセント 6" xfId="45" builtinId="51" customBuiltin="1"/>
    <cellStyle name="40% - アクセント 6 2" xfId="46" xr:uid="{00000000-0005-0000-0000-000038000000}"/>
    <cellStyle name="40% - アクセント 6 3" xfId="47" xr:uid="{00000000-0005-0000-0000-000039000000}"/>
    <cellStyle name="40% - アクセント 6 4" xfId="48" xr:uid="{00000000-0005-0000-0000-00003A000000}"/>
    <cellStyle name="40% - アクセント 6 5" xfId="254" xr:uid="{00000000-0005-0000-0000-00003B000000}"/>
    <cellStyle name="60% - アクセント 1" xfId="49" builtinId="32" customBuiltin="1"/>
    <cellStyle name="60% - アクセント 1 2" xfId="50" xr:uid="{00000000-0005-0000-0000-00003D000000}"/>
    <cellStyle name="60% - アクセント 1 3" xfId="51" xr:uid="{00000000-0005-0000-0000-00003E000000}"/>
    <cellStyle name="60% - アクセント 1 4" xfId="52" xr:uid="{00000000-0005-0000-0000-00003F000000}"/>
    <cellStyle name="60% - アクセント 1 5" xfId="255" xr:uid="{00000000-0005-0000-0000-000040000000}"/>
    <cellStyle name="60% - アクセント 2" xfId="53" builtinId="36" customBuiltin="1"/>
    <cellStyle name="60% - アクセント 2 2" xfId="54" xr:uid="{00000000-0005-0000-0000-000042000000}"/>
    <cellStyle name="60% - アクセント 2 3" xfId="55" xr:uid="{00000000-0005-0000-0000-000043000000}"/>
    <cellStyle name="60% - アクセント 2 4" xfId="56" xr:uid="{00000000-0005-0000-0000-000044000000}"/>
    <cellStyle name="60% - アクセント 2 5" xfId="256" xr:uid="{00000000-0005-0000-0000-000045000000}"/>
    <cellStyle name="60% - アクセント 3" xfId="57" builtinId="40" customBuiltin="1"/>
    <cellStyle name="60% - アクセント 3 2" xfId="58" xr:uid="{00000000-0005-0000-0000-000047000000}"/>
    <cellStyle name="60% - アクセント 3 3" xfId="59" xr:uid="{00000000-0005-0000-0000-000048000000}"/>
    <cellStyle name="60% - アクセント 3 4" xfId="60" xr:uid="{00000000-0005-0000-0000-000049000000}"/>
    <cellStyle name="60% - アクセント 3 5" xfId="257" xr:uid="{00000000-0005-0000-0000-00004A000000}"/>
    <cellStyle name="60% - アクセント 4" xfId="61" builtinId="44" customBuiltin="1"/>
    <cellStyle name="60% - アクセント 4 2" xfId="62" xr:uid="{00000000-0005-0000-0000-00004C000000}"/>
    <cellStyle name="60% - アクセント 4 3" xfId="63" xr:uid="{00000000-0005-0000-0000-00004D000000}"/>
    <cellStyle name="60% - アクセント 4 4" xfId="64" xr:uid="{00000000-0005-0000-0000-00004E000000}"/>
    <cellStyle name="60% - アクセント 4 5" xfId="258" xr:uid="{00000000-0005-0000-0000-00004F000000}"/>
    <cellStyle name="60% - アクセント 5" xfId="65" builtinId="48" customBuiltin="1"/>
    <cellStyle name="60% - アクセント 5 2" xfId="66" xr:uid="{00000000-0005-0000-0000-000051000000}"/>
    <cellStyle name="60% - アクセント 5 3" xfId="67" xr:uid="{00000000-0005-0000-0000-000052000000}"/>
    <cellStyle name="60% - アクセント 5 4" xfId="68" xr:uid="{00000000-0005-0000-0000-000053000000}"/>
    <cellStyle name="60% - アクセント 5 5" xfId="259" xr:uid="{00000000-0005-0000-0000-000054000000}"/>
    <cellStyle name="60% - アクセント 6" xfId="69" builtinId="52" customBuiltin="1"/>
    <cellStyle name="60% - アクセント 6 2" xfId="70" xr:uid="{00000000-0005-0000-0000-000056000000}"/>
    <cellStyle name="60% - アクセント 6 3" xfId="71" xr:uid="{00000000-0005-0000-0000-000057000000}"/>
    <cellStyle name="60% - アクセント 6 4" xfId="72" xr:uid="{00000000-0005-0000-0000-000058000000}"/>
    <cellStyle name="60% - アクセント 6 5" xfId="260" xr:uid="{00000000-0005-0000-0000-000059000000}"/>
    <cellStyle name="アクセント 1" xfId="73" builtinId="29" customBuiltin="1"/>
    <cellStyle name="アクセント 1 2" xfId="74" xr:uid="{00000000-0005-0000-0000-00005B000000}"/>
    <cellStyle name="アクセント 1 3" xfId="75" xr:uid="{00000000-0005-0000-0000-00005C000000}"/>
    <cellStyle name="アクセント 1 4" xfId="76" xr:uid="{00000000-0005-0000-0000-00005D000000}"/>
    <cellStyle name="アクセント 1 5" xfId="261" xr:uid="{00000000-0005-0000-0000-00005E000000}"/>
    <cellStyle name="アクセント 2" xfId="77" builtinId="33" customBuiltin="1"/>
    <cellStyle name="アクセント 2 2" xfId="78" xr:uid="{00000000-0005-0000-0000-000060000000}"/>
    <cellStyle name="アクセント 2 3" xfId="79" xr:uid="{00000000-0005-0000-0000-000061000000}"/>
    <cellStyle name="アクセント 2 4" xfId="80" xr:uid="{00000000-0005-0000-0000-000062000000}"/>
    <cellStyle name="アクセント 2 5" xfId="262" xr:uid="{00000000-0005-0000-0000-000063000000}"/>
    <cellStyle name="アクセント 3" xfId="81" builtinId="37" customBuiltin="1"/>
    <cellStyle name="アクセント 3 2" xfId="82" xr:uid="{00000000-0005-0000-0000-000065000000}"/>
    <cellStyle name="アクセント 3 3" xfId="83" xr:uid="{00000000-0005-0000-0000-000066000000}"/>
    <cellStyle name="アクセント 3 4" xfId="84" xr:uid="{00000000-0005-0000-0000-000067000000}"/>
    <cellStyle name="アクセント 3 5" xfId="263" xr:uid="{00000000-0005-0000-0000-000068000000}"/>
    <cellStyle name="アクセント 4" xfId="85" builtinId="41" customBuiltin="1"/>
    <cellStyle name="アクセント 4 2" xfId="86" xr:uid="{00000000-0005-0000-0000-00006A000000}"/>
    <cellStyle name="アクセント 4 3" xfId="87" xr:uid="{00000000-0005-0000-0000-00006B000000}"/>
    <cellStyle name="アクセント 4 4" xfId="88" xr:uid="{00000000-0005-0000-0000-00006C000000}"/>
    <cellStyle name="アクセント 4 5" xfId="264" xr:uid="{00000000-0005-0000-0000-00006D000000}"/>
    <cellStyle name="アクセント 5" xfId="89" builtinId="45" customBuiltin="1"/>
    <cellStyle name="アクセント 5 2" xfId="90" xr:uid="{00000000-0005-0000-0000-00006F000000}"/>
    <cellStyle name="アクセント 5 3" xfId="91" xr:uid="{00000000-0005-0000-0000-000070000000}"/>
    <cellStyle name="アクセント 5 4" xfId="92" xr:uid="{00000000-0005-0000-0000-000071000000}"/>
    <cellStyle name="アクセント 5 5" xfId="265" xr:uid="{00000000-0005-0000-0000-000072000000}"/>
    <cellStyle name="アクセント 6" xfId="93" builtinId="49" customBuiltin="1"/>
    <cellStyle name="アクセント 6 2" xfId="94" xr:uid="{00000000-0005-0000-0000-000074000000}"/>
    <cellStyle name="アクセント 6 3" xfId="95" xr:uid="{00000000-0005-0000-0000-000075000000}"/>
    <cellStyle name="アクセント 6 4" xfId="96" xr:uid="{00000000-0005-0000-0000-000076000000}"/>
    <cellStyle name="アクセント 6 5" xfId="266" xr:uid="{00000000-0005-0000-0000-000077000000}"/>
    <cellStyle name="タイトル" xfId="97" builtinId="15" customBuiltin="1"/>
    <cellStyle name="タイトル 2" xfId="98" xr:uid="{00000000-0005-0000-0000-000079000000}"/>
    <cellStyle name="タイトル 3" xfId="99" xr:uid="{00000000-0005-0000-0000-00007A000000}"/>
    <cellStyle name="タイトル 4" xfId="100" xr:uid="{00000000-0005-0000-0000-00007B000000}"/>
    <cellStyle name="タイトル 5" xfId="267" xr:uid="{00000000-0005-0000-0000-00007C000000}"/>
    <cellStyle name="チェック セル" xfId="101" builtinId="23" customBuiltin="1"/>
    <cellStyle name="チェック セル 2" xfId="102" xr:uid="{00000000-0005-0000-0000-00007E000000}"/>
    <cellStyle name="チェック セル 3" xfId="103" xr:uid="{00000000-0005-0000-0000-00007F000000}"/>
    <cellStyle name="チェック セル 4" xfId="104" xr:uid="{00000000-0005-0000-0000-000080000000}"/>
    <cellStyle name="チェック セル 5" xfId="268" xr:uid="{00000000-0005-0000-0000-000081000000}"/>
    <cellStyle name="どちらでもない" xfId="105" builtinId="28" customBuiltin="1"/>
    <cellStyle name="どちらでもない 2" xfId="106" xr:uid="{00000000-0005-0000-0000-000083000000}"/>
    <cellStyle name="どちらでもない 3" xfId="107" xr:uid="{00000000-0005-0000-0000-000084000000}"/>
    <cellStyle name="どちらでもない 4" xfId="108" xr:uid="{00000000-0005-0000-0000-000085000000}"/>
    <cellStyle name="どちらでもない 5" xfId="269" xr:uid="{00000000-0005-0000-0000-000086000000}"/>
    <cellStyle name="メモ" xfId="109" builtinId="10" customBuiltin="1"/>
    <cellStyle name="メモ 2" xfId="110" xr:uid="{00000000-0005-0000-0000-000088000000}"/>
    <cellStyle name="メモ 2 2" xfId="227" xr:uid="{00000000-0005-0000-0000-000089000000}"/>
    <cellStyle name="メモ 3" xfId="111" xr:uid="{00000000-0005-0000-0000-00008A000000}"/>
    <cellStyle name="メモ 3 2" xfId="228" xr:uid="{00000000-0005-0000-0000-00008B000000}"/>
    <cellStyle name="メモ 4" xfId="112" xr:uid="{00000000-0005-0000-0000-00008C000000}"/>
    <cellStyle name="メモ 5" xfId="113" xr:uid="{00000000-0005-0000-0000-00008D000000}"/>
    <cellStyle name="メモ 6" xfId="114" xr:uid="{00000000-0005-0000-0000-00008E000000}"/>
    <cellStyle name="メモ 7" xfId="270" xr:uid="{00000000-0005-0000-0000-00008F000000}"/>
    <cellStyle name="リンク セル" xfId="115" builtinId="24" customBuiltin="1"/>
    <cellStyle name="リンク セル 2" xfId="116" xr:uid="{00000000-0005-0000-0000-000091000000}"/>
    <cellStyle name="リンク セル 3" xfId="117" xr:uid="{00000000-0005-0000-0000-000092000000}"/>
    <cellStyle name="リンク セル 4" xfId="118" xr:uid="{00000000-0005-0000-0000-000093000000}"/>
    <cellStyle name="悪い" xfId="119" builtinId="27" customBuiltin="1"/>
    <cellStyle name="悪い 2" xfId="120" xr:uid="{00000000-0005-0000-0000-000095000000}"/>
    <cellStyle name="悪い 3" xfId="121" xr:uid="{00000000-0005-0000-0000-000096000000}"/>
    <cellStyle name="悪い 4" xfId="122" xr:uid="{00000000-0005-0000-0000-000097000000}"/>
    <cellStyle name="悪い 5" xfId="271" xr:uid="{00000000-0005-0000-0000-000098000000}"/>
    <cellStyle name="計算" xfId="123" builtinId="22" customBuiltin="1"/>
    <cellStyle name="計算 2" xfId="124" xr:uid="{00000000-0005-0000-0000-00009A000000}"/>
    <cellStyle name="計算 3" xfId="125" xr:uid="{00000000-0005-0000-0000-00009B000000}"/>
    <cellStyle name="計算 4" xfId="126" xr:uid="{00000000-0005-0000-0000-00009C000000}"/>
    <cellStyle name="計算 5" xfId="272" xr:uid="{00000000-0005-0000-0000-00009D000000}"/>
    <cellStyle name="警告文" xfId="127" builtinId="11" customBuiltin="1"/>
    <cellStyle name="警告文 2" xfId="128" xr:uid="{00000000-0005-0000-0000-00009F000000}"/>
    <cellStyle name="警告文 3" xfId="129" xr:uid="{00000000-0005-0000-0000-0000A0000000}"/>
    <cellStyle name="警告文 4" xfId="130" xr:uid="{00000000-0005-0000-0000-0000A1000000}"/>
    <cellStyle name="警告文 5" xfId="273" xr:uid="{00000000-0005-0000-0000-0000A2000000}"/>
    <cellStyle name="桁区切り" xfId="131" builtinId="6"/>
    <cellStyle name="桁区切り 2" xfId="212" xr:uid="{00000000-0005-0000-0000-0000A4000000}"/>
    <cellStyle name="桁区切り 3" xfId="236" xr:uid="{00000000-0005-0000-0000-0000A5000000}"/>
    <cellStyle name="見出し 1" xfId="132" builtinId="16" customBuiltin="1"/>
    <cellStyle name="見出し 1 2" xfId="133" xr:uid="{00000000-0005-0000-0000-0000A7000000}"/>
    <cellStyle name="見出し 1 3" xfId="134" xr:uid="{00000000-0005-0000-0000-0000A8000000}"/>
    <cellStyle name="見出し 1 4" xfId="135" xr:uid="{00000000-0005-0000-0000-0000A9000000}"/>
    <cellStyle name="見出し 2" xfId="136" builtinId="17" customBuiltin="1"/>
    <cellStyle name="見出し 2 2" xfId="137" xr:uid="{00000000-0005-0000-0000-0000AB000000}"/>
    <cellStyle name="見出し 2 3" xfId="138" xr:uid="{00000000-0005-0000-0000-0000AC000000}"/>
    <cellStyle name="見出し 2 4" xfId="139" xr:uid="{00000000-0005-0000-0000-0000AD000000}"/>
    <cellStyle name="見出し 2 5" xfId="274" xr:uid="{00000000-0005-0000-0000-0000AE000000}"/>
    <cellStyle name="見出し 3" xfId="140" builtinId="18" customBuiltin="1"/>
    <cellStyle name="見出し 3 2" xfId="141" xr:uid="{00000000-0005-0000-0000-0000B0000000}"/>
    <cellStyle name="見出し 3 3" xfId="142" xr:uid="{00000000-0005-0000-0000-0000B1000000}"/>
    <cellStyle name="見出し 3 4" xfId="143" xr:uid="{00000000-0005-0000-0000-0000B2000000}"/>
    <cellStyle name="見出し 4" xfId="144" builtinId="19" customBuiltin="1"/>
    <cellStyle name="見出し 4 2" xfId="145" xr:uid="{00000000-0005-0000-0000-0000B4000000}"/>
    <cellStyle name="見出し 4 3" xfId="146" xr:uid="{00000000-0005-0000-0000-0000B5000000}"/>
    <cellStyle name="見出し 4 4" xfId="147" xr:uid="{00000000-0005-0000-0000-0000B6000000}"/>
    <cellStyle name="集計" xfId="148" builtinId="25" customBuiltin="1"/>
    <cellStyle name="集計 2" xfId="149" xr:uid="{00000000-0005-0000-0000-0000B8000000}"/>
    <cellStyle name="集計 3" xfId="150" xr:uid="{00000000-0005-0000-0000-0000B9000000}"/>
    <cellStyle name="集計 4" xfId="151" xr:uid="{00000000-0005-0000-0000-0000BA000000}"/>
    <cellStyle name="集計 5" xfId="275" xr:uid="{00000000-0005-0000-0000-0000BB000000}"/>
    <cellStyle name="出力" xfId="152" builtinId="21" customBuiltin="1"/>
    <cellStyle name="出力 2" xfId="153" xr:uid="{00000000-0005-0000-0000-0000BD000000}"/>
    <cellStyle name="出力 3" xfId="154" xr:uid="{00000000-0005-0000-0000-0000BE000000}"/>
    <cellStyle name="出力 4" xfId="155" xr:uid="{00000000-0005-0000-0000-0000BF000000}"/>
    <cellStyle name="出力 5" xfId="276" xr:uid="{00000000-0005-0000-0000-0000C0000000}"/>
    <cellStyle name="説明文" xfId="156" builtinId="53" customBuiltin="1"/>
    <cellStyle name="説明文 2" xfId="157" xr:uid="{00000000-0005-0000-0000-0000C2000000}"/>
    <cellStyle name="説明文 3" xfId="158" xr:uid="{00000000-0005-0000-0000-0000C3000000}"/>
    <cellStyle name="説明文 4" xfId="159" xr:uid="{00000000-0005-0000-0000-0000C4000000}"/>
    <cellStyle name="入力" xfId="160" builtinId="20" customBuiltin="1"/>
    <cellStyle name="入力 2" xfId="161" xr:uid="{00000000-0005-0000-0000-0000C6000000}"/>
    <cellStyle name="入力 3" xfId="162" xr:uid="{00000000-0005-0000-0000-0000C7000000}"/>
    <cellStyle name="入力 4" xfId="163" xr:uid="{00000000-0005-0000-0000-0000C8000000}"/>
    <cellStyle name="入力 5" xfId="277" xr:uid="{00000000-0005-0000-0000-0000C9000000}"/>
    <cellStyle name="標準" xfId="0" builtinId="0"/>
    <cellStyle name="標準 10" xfId="242" xr:uid="{00000000-0005-0000-0000-0000CB000000}"/>
    <cellStyle name="標準 11" xfId="278" xr:uid="{00000000-0005-0000-0000-0000CC000000}"/>
    <cellStyle name="標準 12" xfId="280" xr:uid="{00000000-0005-0000-0000-0000CD000000}"/>
    <cellStyle name="標準 13" xfId="281" xr:uid="{00000000-0005-0000-0000-0000CE000000}"/>
    <cellStyle name="標準 14" xfId="282" xr:uid="{00000000-0005-0000-0000-0000CF000000}"/>
    <cellStyle name="標準 15" xfId="283" xr:uid="{00000000-0005-0000-0000-0000D0000000}"/>
    <cellStyle name="標準 2" xfId="164" xr:uid="{00000000-0005-0000-0000-0000D1000000}"/>
    <cellStyle name="標準 2 2" xfId="165" xr:uid="{00000000-0005-0000-0000-0000D2000000}"/>
    <cellStyle name="標準 2 2 2" xfId="229" xr:uid="{00000000-0005-0000-0000-0000D3000000}"/>
    <cellStyle name="標準 3" xfId="166" xr:uid="{00000000-0005-0000-0000-0000D4000000}"/>
    <cellStyle name="標準 4" xfId="167" xr:uid="{00000000-0005-0000-0000-0000D5000000}"/>
    <cellStyle name="標準 5" xfId="168" xr:uid="{00000000-0005-0000-0000-0000D6000000}"/>
    <cellStyle name="標準 6" xfId="235" xr:uid="{00000000-0005-0000-0000-0000D7000000}"/>
    <cellStyle name="標準 7" xfId="237" xr:uid="{00000000-0005-0000-0000-0000D8000000}"/>
    <cellStyle name="標準 8" xfId="238" xr:uid="{00000000-0005-0000-0000-0000D9000000}"/>
    <cellStyle name="標準 9" xfId="241" xr:uid="{00000000-0005-0000-0000-0000DA000000}"/>
    <cellStyle name="標準_（1）常住人口の推移_1" xfId="169" xr:uid="{00000000-0005-0000-0000-0000DB000000}"/>
    <cellStyle name="標準_（１０）移動人口の推移 2" xfId="224" xr:uid="{00000000-0005-0000-0000-0000DC000000}"/>
    <cellStyle name="標準_（１１）合計特殊出生率" xfId="170" xr:uid="{00000000-0005-0000-0000-0000DD000000}"/>
    <cellStyle name="標準_（１１）合計特殊出生率 2" xfId="230" xr:uid="{00000000-0005-0000-0000-0000DE000000}"/>
    <cellStyle name="標準_（１２）世帯数と人口 2" xfId="226" xr:uid="{00000000-0005-0000-0000-0000DF000000}"/>
    <cellStyle name="標準_（４）将来人口の推計" xfId="171" xr:uid="{00000000-0005-0000-0000-0000E0000000}"/>
    <cellStyle name="標準_（６）年齢別及び男女別人口 2" xfId="214" xr:uid="{00000000-0005-0000-0000-0000E1000000}"/>
    <cellStyle name="標準_（７）年齢階層別人口 2" xfId="218" xr:uid="{00000000-0005-0000-0000-0000E2000000}"/>
    <cellStyle name="標準_1　世帯数と人口 2" xfId="213" xr:uid="{00000000-0005-0000-0000-0000E4000000}"/>
    <cellStyle name="標準_1　世帯数と人口_（１２）世帯数と人口" xfId="172" xr:uid="{00000000-0005-0000-0000-0000E5000000}"/>
    <cellStyle name="標準_1　世帯数と人口_（１２）世帯数と人口_（１２）世帯数と人口 2" xfId="225" xr:uid="{00000000-0005-0000-0000-0000E6000000}"/>
    <cellStyle name="標準_10 移動人口の推移 2" xfId="223" xr:uid="{00000000-0005-0000-0000-0000E8000000}"/>
    <cellStyle name="標準_10 移動人口の推移_（１０）移動人口の推移" xfId="173" xr:uid="{00000000-0005-0000-0000-0000E9000000}"/>
    <cellStyle name="標準_11 世帯構成人員別世帯数" xfId="174" xr:uid="{00000000-0005-0000-0000-0000EA000000}"/>
    <cellStyle name="標準_11 世帯構成人員別世帯数_（１３）世帯構成人員別世帯数" xfId="175" xr:uid="{00000000-0005-0000-0000-0000EB000000}"/>
    <cellStyle name="標準_11 世帯構成人員別世帯数_（１３）世帯構成人員別世帯数_（１３）世帯構成人員別世帯数" xfId="176" xr:uid="{00000000-0005-0000-0000-0000EC000000}"/>
    <cellStyle name="標準_12 家族類型別世帯数" xfId="177" xr:uid="{00000000-0005-0000-0000-0000ED000000}"/>
    <cellStyle name="標準_12 家族類型別世帯数_（１４）家族類型別世帯数" xfId="178" xr:uid="{00000000-0005-0000-0000-0000EE000000}"/>
    <cellStyle name="標準_12 家族類型別世帯数_（１４）家族類型別世帯数_（１４）家族類型別世帯数" xfId="179" xr:uid="{00000000-0005-0000-0000-0000EF000000}"/>
    <cellStyle name="標準_1－2　人口　8～15" xfId="180" xr:uid="{00000000-0005-0000-0000-0000F0000000}"/>
    <cellStyle name="標準_1－2　人口　8～15_（1）常住人口の推移" xfId="181" xr:uid="{00000000-0005-0000-0000-0000F1000000}"/>
    <cellStyle name="標準_1－2　人口　8～15_（１１）合計特殊出生率 2" xfId="231" xr:uid="{00000000-0005-0000-0000-0000F2000000}"/>
    <cellStyle name="標準_1－2　人口　8～15_（１３）世帯構成人員別世帯数" xfId="182" xr:uid="{00000000-0005-0000-0000-0000F3000000}"/>
    <cellStyle name="標準_1－2　人口　8～15_（１４）家族類型別世帯数" xfId="183" xr:uid="{00000000-0005-0000-0000-0000F4000000}"/>
    <cellStyle name="標準_1－2　人口　8～15_（２）流出入人口の推移" xfId="184" xr:uid="{00000000-0005-0000-0000-0000F5000000}"/>
    <cellStyle name="標準_1－2　人口　8～15_（５）人口密度等" xfId="185" xr:uid="{00000000-0005-0000-0000-0000F6000000}"/>
    <cellStyle name="標準_1－2　人口　8～15_（６）年齢別及び男女別人口 2" xfId="210" xr:uid="{00000000-0005-0000-0000-0000F7000000}"/>
    <cellStyle name="標準_1－2　人口　8～15_（７）年齢階層別人口 2" xfId="217" xr:uid="{00000000-0005-0000-0000-0000F8000000}"/>
    <cellStyle name="標準_14 年齢別男女別人口 2" xfId="208" xr:uid="{00000000-0005-0000-0000-0000F9000000}"/>
    <cellStyle name="標準_14 年齢別男女別人口_（６）年齢別及び男女別人口" xfId="186" xr:uid="{00000000-0005-0000-0000-0000FA000000}"/>
    <cellStyle name="標準_14 年齢別男女別人口_（６）年齢別及び男女別人口_（６）年齢別及び男女別人口 2" xfId="211" xr:uid="{00000000-0005-0000-0000-0000FB000000}"/>
    <cellStyle name="標準_15 合計特殊出生率の推移" xfId="187" xr:uid="{00000000-0005-0000-0000-0000FC000000}"/>
    <cellStyle name="標準_15 合計特殊出生率の推移_（１１）合計特殊出生率" xfId="188" xr:uid="{00000000-0005-0000-0000-0000FD000000}"/>
    <cellStyle name="標準_15 合計特殊出生率の推移_（１１）合計特殊出生率_（１１）合計特殊出生率 2" xfId="232" xr:uid="{00000000-0005-0000-0000-0000FE000000}"/>
    <cellStyle name="標準_15 合計特殊出生率の推移_（１１）合計特殊出生率_1-2-（１１）合計特殊出生率 2" xfId="233" xr:uid="{00000000-0005-0000-0000-0000FF000000}"/>
    <cellStyle name="標準_2 常住人口の推移" xfId="189" xr:uid="{00000000-0005-0000-0000-000000010000}"/>
    <cellStyle name="標準_2 常住人口の推移_（1）常住人口の推移" xfId="190" xr:uid="{00000000-0005-0000-0000-000001010000}"/>
    <cellStyle name="標準_2 常住人口の推移_（1）常住人口の推移_（1）常住人口の推移" xfId="191" xr:uid="{00000000-0005-0000-0000-000002010000}"/>
    <cellStyle name="標準_3 昼間人口の推移" xfId="192" xr:uid="{00000000-0005-0000-0000-000003010000}"/>
    <cellStyle name="標準_3 昼間人口の推移_（３）昼間人口の推移" xfId="193" xr:uid="{00000000-0005-0000-0000-000004010000}"/>
    <cellStyle name="標準_3 昼間人口の推移_（３）昼間人口の推移_（３）昼間人口の推移" xfId="194" xr:uid="{00000000-0005-0000-0000-000005010000}"/>
    <cellStyle name="標準_3 昼間人口の推移_（３）昼間人口の推移_（３）昼間人口の推移 2" xfId="239" xr:uid="{00000000-0005-0000-0000-000006010000}"/>
    <cellStyle name="標準_4 流出入人口の推移" xfId="195" xr:uid="{00000000-0005-0000-0000-000007010000}"/>
    <cellStyle name="標準_4 流出入人口の推移_（２）流出入人口の推移_（２）流出入人口の推移" xfId="196" xr:uid="{00000000-0005-0000-0000-000008010000}"/>
    <cellStyle name="標準_4 流出入人口の推移_（２）流出入人口の推移_（２）流出入人口の推移 2" xfId="240" xr:uid="{00000000-0005-0000-0000-000009010000}"/>
    <cellStyle name="標準_5 昼夜間人口の推計" xfId="197" xr:uid="{00000000-0005-0000-0000-00000A010000}"/>
    <cellStyle name="標準_5 昼夜間人口の推計 2" xfId="234" xr:uid="{00000000-0005-0000-0000-00000B010000}"/>
    <cellStyle name="標準_5 昼夜間人口の推計_（４）将来人口の推計" xfId="198" xr:uid="{00000000-0005-0000-0000-00000C010000}"/>
    <cellStyle name="標準_6 人口密度等" xfId="199" xr:uid="{00000000-0005-0000-0000-00000D010000}"/>
    <cellStyle name="標準_6 人口密度等 2" xfId="209" xr:uid="{00000000-0005-0000-0000-00000E010000}"/>
    <cellStyle name="標準_6 人口密度等_（５）人口密度等_（５）人口密度等" xfId="200" xr:uid="{00000000-0005-0000-0000-00000F010000}"/>
    <cellStyle name="標準_7　3階層人口の推移 2" xfId="219" xr:uid="{00000000-0005-0000-0000-000011010000}"/>
    <cellStyle name="標準_7　3階層人口の推移_（８）３階層人口の推移" xfId="201" xr:uid="{00000000-0005-0000-0000-000012010000}"/>
    <cellStyle name="標準_7　3階層人口の推移_（８）３階層人口の推移_（８）３階層人口の推移 2" xfId="220" xr:uid="{00000000-0005-0000-0000-000013010000}"/>
    <cellStyle name="標準_8 人口構造指数の推移 2" xfId="221" xr:uid="{00000000-0005-0000-0000-000015010000}"/>
    <cellStyle name="標準_8 人口構造指数の推移_（９）人口構造指数の推移" xfId="202" xr:uid="{00000000-0005-0000-0000-000016010000}"/>
    <cellStyle name="標準_8 人口構造指数の推移_（９）人口構造指数の推移_（９）人口構造指数の推移 2" xfId="222" xr:uid="{00000000-0005-0000-0000-000017010000}"/>
    <cellStyle name="標準_9 年齢階層別人口 2" xfId="215" xr:uid="{00000000-0005-0000-0000-000018010000}"/>
    <cellStyle name="標準_9 年齢階層別人口_（７）年齢階層別人口" xfId="203" xr:uid="{00000000-0005-0000-0000-000019010000}"/>
    <cellStyle name="標準_9 年齢階層別人口_（７）年齢階層別人口_（７）年齢階層別人口 2" xfId="216" xr:uid="{00000000-0005-0000-0000-00001A010000}"/>
    <cellStyle name="良い" xfId="204" builtinId="26" customBuiltin="1"/>
    <cellStyle name="良い 2" xfId="205" xr:uid="{00000000-0005-0000-0000-00001C010000}"/>
    <cellStyle name="良い 3" xfId="206" xr:uid="{00000000-0005-0000-0000-00001D010000}"/>
    <cellStyle name="良い 4" xfId="207" xr:uid="{00000000-0005-0000-0000-00001E010000}"/>
    <cellStyle name="良い 5" xfId="279" xr:uid="{00000000-0005-0000-0000-00001F010000}"/>
  </cellStyles>
  <dxfs count="0"/>
  <tableStyles count="0" defaultTableStyle="TableStyleMedium2" defaultPivotStyle="PivotStyleLight16"/>
  <colors>
    <mruColors>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1</xdr:col>
      <xdr:colOff>28575</xdr:colOff>
      <xdr:row>3</xdr:row>
      <xdr:rowOff>47625</xdr:rowOff>
    </xdr:from>
    <xdr:to>
      <xdr:col>5</xdr:col>
      <xdr:colOff>0</xdr:colOff>
      <xdr:row>4</xdr:row>
      <xdr:rowOff>152400</xdr:rowOff>
    </xdr:to>
    <xdr:sp macro="" textlink="">
      <xdr:nvSpPr>
        <xdr:cNvPr id="11792" name="Line 1">
          <a:extLst>
            <a:ext uri="{FF2B5EF4-FFF2-40B4-BE49-F238E27FC236}">
              <a16:creationId xmlns:a16="http://schemas.microsoft.com/office/drawing/2014/main" id="{00000000-0008-0000-0800-0000102E0000}"/>
            </a:ext>
          </a:extLst>
        </xdr:cNvPr>
        <xdr:cNvSpPr>
          <a:spLocks noChangeShapeType="1"/>
        </xdr:cNvSpPr>
      </xdr:nvSpPr>
      <xdr:spPr bwMode="auto">
        <a:xfrm>
          <a:off x="714375" y="666750"/>
          <a:ext cx="1952625" cy="2762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tabColor indexed="13"/>
  </sheetPr>
  <dimension ref="A1:H34"/>
  <sheetViews>
    <sheetView showGridLines="0" tabSelected="1" zoomScaleNormal="100" zoomScaleSheetLayoutView="100" workbookViewId="0"/>
  </sheetViews>
  <sheetFormatPr defaultColWidth="9" defaultRowHeight="13.5" x14ac:dyDescent="0.15"/>
  <cols>
    <col min="1" max="2" width="9" style="2"/>
    <col min="3" max="7" width="11.625" style="2" customWidth="1"/>
    <col min="8" max="8" width="14.125" style="2" customWidth="1"/>
    <col min="9" max="9" width="10.625" style="2" customWidth="1"/>
    <col min="10" max="16384" width="9" style="2"/>
  </cols>
  <sheetData>
    <row r="1" spans="1:8" ht="17.25" x14ac:dyDescent="0.2">
      <c r="A1" s="2" t="s">
        <v>143</v>
      </c>
      <c r="B1" s="35" t="s">
        <v>196</v>
      </c>
    </row>
    <row r="2" spans="1:8" ht="17.25" x14ac:dyDescent="0.15">
      <c r="A2" s="2" t="s">
        <v>144</v>
      </c>
      <c r="B2" s="36" t="s">
        <v>79</v>
      </c>
      <c r="C2" s="37"/>
      <c r="D2" s="37"/>
      <c r="E2" s="37"/>
      <c r="F2" s="37"/>
      <c r="G2" s="37"/>
      <c r="H2" s="37"/>
    </row>
    <row r="3" spans="1:8" ht="14.25" thickBot="1" x14ac:dyDescent="0.2">
      <c r="B3" s="37"/>
      <c r="C3" s="37"/>
      <c r="D3" s="37"/>
      <c r="E3" s="37"/>
      <c r="F3" s="37"/>
      <c r="G3" s="37"/>
      <c r="H3" s="38" t="s">
        <v>2</v>
      </c>
    </row>
    <row r="4" spans="1:8" x14ac:dyDescent="0.15">
      <c r="B4" s="742" t="s">
        <v>3</v>
      </c>
      <c r="C4" s="739" t="s">
        <v>4</v>
      </c>
      <c r="D4" s="740"/>
      <c r="E4" s="740" t="s">
        <v>5</v>
      </c>
      <c r="F4" s="740"/>
      <c r="G4" s="740" t="s">
        <v>6</v>
      </c>
      <c r="H4" s="741"/>
    </row>
    <row r="5" spans="1:8" ht="14.25" thickBot="1" x14ac:dyDescent="0.2">
      <c r="B5" s="743"/>
      <c r="C5" s="39" t="s">
        <v>7</v>
      </c>
      <c r="D5" s="40" t="s">
        <v>8</v>
      </c>
      <c r="E5" s="40" t="s">
        <v>7</v>
      </c>
      <c r="F5" s="40" t="s">
        <v>8</v>
      </c>
      <c r="G5" s="40" t="s">
        <v>7</v>
      </c>
      <c r="H5" s="41" t="s">
        <v>8</v>
      </c>
    </row>
    <row r="6" spans="1:8" x14ac:dyDescent="0.15">
      <c r="B6" s="521" t="s">
        <v>287</v>
      </c>
      <c r="C6" s="246">
        <v>70696</v>
      </c>
      <c r="D6" s="247">
        <v>320695</v>
      </c>
      <c r="E6" s="247">
        <v>771845</v>
      </c>
      <c r="F6" s="247">
        <v>3699428</v>
      </c>
      <c r="G6" s="247">
        <v>11220849</v>
      </c>
      <c r="H6" s="248">
        <v>55963053</v>
      </c>
    </row>
    <row r="7" spans="1:8" x14ac:dyDescent="0.15">
      <c r="B7" s="521" t="s">
        <v>288</v>
      </c>
      <c r="C7" s="246">
        <v>75534</v>
      </c>
      <c r="D7" s="247">
        <v>327604</v>
      </c>
      <c r="E7" s="247">
        <v>973530</v>
      </c>
      <c r="F7" s="247">
        <v>4485144</v>
      </c>
      <c r="G7" s="247">
        <v>11999609</v>
      </c>
      <c r="H7" s="248">
        <v>59736822</v>
      </c>
    </row>
    <row r="8" spans="1:8" x14ac:dyDescent="0.15">
      <c r="B8" s="521" t="s">
        <v>10</v>
      </c>
      <c r="C8" s="249">
        <v>84159</v>
      </c>
      <c r="D8" s="250">
        <v>390843</v>
      </c>
      <c r="E8" s="250">
        <v>1125925</v>
      </c>
      <c r="F8" s="250">
        <v>5408678</v>
      </c>
      <c r="G8" s="250">
        <v>12705278</v>
      </c>
      <c r="H8" s="251">
        <v>64450005</v>
      </c>
    </row>
    <row r="9" spans="1:8" x14ac:dyDescent="0.15">
      <c r="B9" s="42" t="s">
        <v>11</v>
      </c>
      <c r="C9" s="249">
        <v>92913</v>
      </c>
      <c r="D9" s="250">
        <v>464892</v>
      </c>
      <c r="E9" s="250">
        <v>1282703</v>
      </c>
      <c r="F9" s="250">
        <v>6369919</v>
      </c>
      <c r="G9" s="250">
        <v>13378077</v>
      </c>
      <c r="H9" s="251">
        <v>69254148</v>
      </c>
    </row>
    <row r="10" spans="1:8" x14ac:dyDescent="0.15">
      <c r="B10" s="42" t="s">
        <v>12</v>
      </c>
      <c r="C10" s="249">
        <v>100157</v>
      </c>
      <c r="D10" s="250">
        <v>479809</v>
      </c>
      <c r="E10" s="250">
        <v>1539950</v>
      </c>
      <c r="F10" s="250">
        <v>7354971</v>
      </c>
      <c r="G10" s="250">
        <v>14342282</v>
      </c>
      <c r="H10" s="251">
        <v>73114308</v>
      </c>
    </row>
    <row r="11" spans="1:8" x14ac:dyDescent="0.15">
      <c r="B11" s="42" t="s">
        <v>13</v>
      </c>
      <c r="C11" s="249" t="s">
        <v>9</v>
      </c>
      <c r="D11" s="250">
        <v>77595</v>
      </c>
      <c r="E11" s="250" t="s">
        <v>9</v>
      </c>
      <c r="F11" s="250">
        <v>3488284</v>
      </c>
      <c r="G11" s="250" t="s">
        <v>9</v>
      </c>
      <c r="H11" s="251">
        <v>71998104</v>
      </c>
    </row>
    <row r="12" spans="1:8" x14ac:dyDescent="0.15">
      <c r="B12" s="42" t="s">
        <v>14</v>
      </c>
      <c r="C12" s="249">
        <v>40015</v>
      </c>
      <c r="D12" s="250">
        <v>173601</v>
      </c>
      <c r="E12" s="250">
        <v>1213124</v>
      </c>
      <c r="F12" s="250">
        <v>5000777</v>
      </c>
      <c r="G12" s="250">
        <v>15870811</v>
      </c>
      <c r="H12" s="251">
        <v>78101473</v>
      </c>
    </row>
    <row r="13" spans="1:8" x14ac:dyDescent="0.15">
      <c r="B13" s="42" t="s">
        <v>15</v>
      </c>
      <c r="C13" s="249">
        <v>51143</v>
      </c>
      <c r="D13" s="250">
        <v>236242</v>
      </c>
      <c r="E13" s="250">
        <v>1438627</v>
      </c>
      <c r="F13" s="250">
        <v>6277500</v>
      </c>
      <c r="G13" s="250">
        <v>16580129</v>
      </c>
      <c r="H13" s="251">
        <v>84114574</v>
      </c>
    </row>
    <row r="14" spans="1:8" x14ac:dyDescent="0.15">
      <c r="B14" s="42" t="s">
        <v>16</v>
      </c>
      <c r="C14" s="249">
        <v>60625</v>
      </c>
      <c r="D14" s="250">
        <v>305590</v>
      </c>
      <c r="E14" s="250">
        <v>1797466</v>
      </c>
      <c r="F14" s="250">
        <v>8037084</v>
      </c>
      <c r="G14" s="250">
        <v>18123105</v>
      </c>
      <c r="H14" s="251">
        <v>90076594</v>
      </c>
    </row>
    <row r="15" spans="1:8" x14ac:dyDescent="0.15">
      <c r="B15" s="42" t="s">
        <v>17</v>
      </c>
      <c r="C15" s="249">
        <v>70302</v>
      </c>
      <c r="D15" s="250">
        <v>331843</v>
      </c>
      <c r="E15" s="250">
        <v>2777976</v>
      </c>
      <c r="F15" s="250">
        <v>9683802</v>
      </c>
      <c r="G15" s="250">
        <v>22566528</v>
      </c>
      <c r="H15" s="251">
        <v>94301623</v>
      </c>
    </row>
    <row r="16" spans="1:8" x14ac:dyDescent="0.15">
      <c r="B16" s="42" t="s">
        <v>18</v>
      </c>
      <c r="C16" s="249">
        <v>77046</v>
      </c>
      <c r="D16" s="250">
        <v>317856</v>
      </c>
      <c r="E16" s="250">
        <v>3104749</v>
      </c>
      <c r="F16" s="250">
        <v>10869244</v>
      </c>
      <c r="G16" s="250">
        <v>24290053</v>
      </c>
      <c r="H16" s="251">
        <v>99209137</v>
      </c>
    </row>
    <row r="17" spans="2:8" x14ac:dyDescent="0.15">
      <c r="B17" s="42" t="s">
        <v>19</v>
      </c>
      <c r="C17" s="249">
        <v>76843</v>
      </c>
      <c r="D17" s="250">
        <v>281237</v>
      </c>
      <c r="E17" s="250">
        <v>3962379</v>
      </c>
      <c r="F17" s="250">
        <v>11408071</v>
      </c>
      <c r="G17" s="250">
        <v>30374298</v>
      </c>
      <c r="H17" s="251">
        <v>104665171</v>
      </c>
    </row>
    <row r="18" spans="2:8" x14ac:dyDescent="0.15">
      <c r="B18" s="42" t="s">
        <v>20</v>
      </c>
      <c r="C18" s="249">
        <v>77813</v>
      </c>
      <c r="D18" s="250">
        <v>250714</v>
      </c>
      <c r="E18" s="250">
        <v>4238137</v>
      </c>
      <c r="F18" s="250">
        <v>11673554</v>
      </c>
      <c r="G18" s="250">
        <v>33728859</v>
      </c>
      <c r="H18" s="251">
        <v>111939643</v>
      </c>
    </row>
    <row r="19" spans="2:8" x14ac:dyDescent="0.15">
      <c r="B19" s="42" t="s">
        <v>21</v>
      </c>
      <c r="C19" s="249">
        <v>80012</v>
      </c>
      <c r="D19" s="250">
        <v>232796</v>
      </c>
      <c r="E19" s="250">
        <v>4320207</v>
      </c>
      <c r="F19" s="250">
        <v>11618281</v>
      </c>
      <c r="G19" s="250">
        <v>36015026</v>
      </c>
      <c r="H19" s="251">
        <v>117060396</v>
      </c>
    </row>
    <row r="20" spans="2:8" x14ac:dyDescent="0.15">
      <c r="B20" s="42" t="s">
        <v>22</v>
      </c>
      <c r="C20" s="249">
        <v>81756</v>
      </c>
      <c r="D20" s="250">
        <v>229986</v>
      </c>
      <c r="E20" s="250">
        <v>4511423</v>
      </c>
      <c r="F20" s="250">
        <v>11829363</v>
      </c>
      <c r="G20" s="250">
        <v>38133297</v>
      </c>
      <c r="H20" s="251">
        <v>121048923</v>
      </c>
    </row>
    <row r="21" spans="2:8" x14ac:dyDescent="0.15">
      <c r="B21" s="521" t="s">
        <v>286</v>
      </c>
      <c r="C21" s="249">
        <v>85205</v>
      </c>
      <c r="D21" s="250">
        <v>222944</v>
      </c>
      <c r="E21" s="250">
        <v>4785406</v>
      </c>
      <c r="F21" s="250">
        <v>11855563</v>
      </c>
      <c r="G21" s="250">
        <v>41035777</v>
      </c>
      <c r="H21" s="251">
        <v>123611167</v>
      </c>
    </row>
    <row r="22" spans="2:8" x14ac:dyDescent="0.15">
      <c r="B22" s="522" t="s">
        <v>275</v>
      </c>
      <c r="C22" s="249">
        <v>87749</v>
      </c>
      <c r="D22" s="250">
        <v>215681</v>
      </c>
      <c r="E22" s="250">
        <v>4998492</v>
      </c>
      <c r="F22" s="250">
        <v>11773605</v>
      </c>
      <c r="G22" s="250">
        <v>44107856</v>
      </c>
      <c r="H22" s="251">
        <v>125570246</v>
      </c>
    </row>
    <row r="23" spans="2:8" x14ac:dyDescent="0.15">
      <c r="B23" s="42" t="s">
        <v>23</v>
      </c>
      <c r="C23" s="249">
        <v>94168</v>
      </c>
      <c r="D23" s="250">
        <v>215979</v>
      </c>
      <c r="E23" s="250">
        <v>5423551</v>
      </c>
      <c r="F23" s="250">
        <v>12064101</v>
      </c>
      <c r="G23" s="250">
        <v>47062743</v>
      </c>
      <c r="H23" s="251">
        <v>126925843</v>
      </c>
    </row>
    <row r="24" spans="2:8" x14ac:dyDescent="0.15">
      <c r="B24" s="42" t="s">
        <v>128</v>
      </c>
      <c r="C24" s="249">
        <v>107701</v>
      </c>
      <c r="D24" s="250">
        <v>231173</v>
      </c>
      <c r="E24" s="250">
        <v>5890792</v>
      </c>
      <c r="F24" s="250">
        <v>12576601</v>
      </c>
      <c r="G24" s="250">
        <v>49566305</v>
      </c>
      <c r="H24" s="251">
        <v>127767994</v>
      </c>
    </row>
    <row r="25" spans="2:8" x14ac:dyDescent="0.15">
      <c r="B25" s="43" t="s">
        <v>117</v>
      </c>
      <c r="C25" s="252">
        <v>120797</v>
      </c>
      <c r="D25" s="253">
        <v>247606</v>
      </c>
      <c r="E25" s="253">
        <v>6393768</v>
      </c>
      <c r="F25" s="253">
        <v>13159388</v>
      </c>
      <c r="G25" s="253">
        <v>51950504</v>
      </c>
      <c r="H25" s="254">
        <v>128057352</v>
      </c>
    </row>
    <row r="26" spans="2:8" x14ac:dyDescent="0.15">
      <c r="B26" s="44" t="s">
        <v>182</v>
      </c>
      <c r="C26" s="255">
        <v>130862</v>
      </c>
      <c r="D26" s="256">
        <v>256274</v>
      </c>
      <c r="E26" s="256">
        <v>6701122</v>
      </c>
      <c r="F26" s="256">
        <v>13515271</v>
      </c>
      <c r="G26" s="256">
        <v>53448685</v>
      </c>
      <c r="H26" s="257">
        <v>127094745</v>
      </c>
    </row>
    <row r="27" spans="2:8" ht="14.25" thickBot="1" x14ac:dyDescent="0.2">
      <c r="B27" s="527" t="s">
        <v>285</v>
      </c>
      <c r="C27" s="258">
        <v>145768</v>
      </c>
      <c r="D27" s="259">
        <v>272085</v>
      </c>
      <c r="E27" s="259">
        <v>7227180</v>
      </c>
      <c r="F27" s="259">
        <v>14047594</v>
      </c>
      <c r="G27" s="259">
        <v>55830154</v>
      </c>
      <c r="H27" s="260">
        <v>126146099</v>
      </c>
    </row>
    <row r="28" spans="2:8" x14ac:dyDescent="0.15">
      <c r="B28" s="45"/>
      <c r="C28" s="46"/>
      <c r="D28" s="46"/>
      <c r="E28" s="46"/>
      <c r="F28" s="46"/>
      <c r="G28" s="46"/>
      <c r="H28" s="46"/>
    </row>
    <row r="29" spans="2:8" x14ac:dyDescent="0.15">
      <c r="B29" s="37" t="s">
        <v>129</v>
      </c>
      <c r="C29" s="37"/>
      <c r="D29" s="37"/>
      <c r="E29" s="37"/>
      <c r="F29" s="37"/>
      <c r="G29" s="37"/>
      <c r="H29" s="37"/>
    </row>
    <row r="30" spans="2:8" x14ac:dyDescent="0.15">
      <c r="B30" s="37" t="s">
        <v>203</v>
      </c>
      <c r="C30" s="37"/>
      <c r="D30" s="37"/>
      <c r="E30" s="37"/>
      <c r="F30" s="37"/>
      <c r="G30" s="37"/>
      <c r="H30" s="37"/>
    </row>
    <row r="31" spans="2:8" x14ac:dyDescent="0.15">
      <c r="B31" s="2" t="s">
        <v>197</v>
      </c>
      <c r="C31" s="37"/>
      <c r="D31" s="37"/>
      <c r="E31" s="37"/>
      <c r="F31" s="37"/>
      <c r="G31" s="37"/>
      <c r="H31" s="37"/>
    </row>
    <row r="32" spans="2:8" x14ac:dyDescent="0.15">
      <c r="B32" s="37" t="s">
        <v>204</v>
      </c>
      <c r="C32" s="37"/>
      <c r="D32" s="37"/>
      <c r="E32" s="37"/>
      <c r="F32" s="37"/>
      <c r="G32" s="37"/>
      <c r="H32" s="37"/>
    </row>
    <row r="33" spans="2:8" x14ac:dyDescent="0.15">
      <c r="B33" s="37" t="s">
        <v>116</v>
      </c>
      <c r="C33" s="261"/>
      <c r="D33" s="261"/>
      <c r="E33" s="261"/>
      <c r="F33" s="261"/>
      <c r="G33" s="261"/>
      <c r="H33" s="261"/>
    </row>
    <row r="34" spans="2:8" x14ac:dyDescent="0.15">
      <c r="B34" s="3" t="s">
        <v>118</v>
      </c>
      <c r="C34" s="3"/>
      <c r="D34" s="3"/>
      <c r="E34" s="3"/>
      <c r="F34" s="3"/>
      <c r="G34" s="4"/>
      <c r="H34" s="3"/>
    </row>
  </sheetData>
  <mergeCells count="4">
    <mergeCell ref="C4:D4"/>
    <mergeCell ref="E4:F4"/>
    <mergeCell ref="G4:H4"/>
    <mergeCell ref="B4:B5"/>
  </mergeCells>
  <phoneticPr fontId="3"/>
  <pageMargins left="0.75" right="0.75" top="1" bottom="1" header="0.51200000000000001" footer="0.51200000000000001"/>
  <pageSetup paperSize="9"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indexed="13"/>
  </sheetPr>
  <dimension ref="A1:L23"/>
  <sheetViews>
    <sheetView showGridLines="0" workbookViewId="0"/>
  </sheetViews>
  <sheetFormatPr defaultColWidth="9" defaultRowHeight="13.5" x14ac:dyDescent="0.15"/>
  <cols>
    <col min="1" max="1" width="9" style="12"/>
    <col min="2" max="2" width="3.5" style="26" customWidth="1"/>
    <col min="3" max="3" width="6" style="26" customWidth="1"/>
    <col min="4" max="4" width="7" style="26" customWidth="1"/>
    <col min="5" max="11" width="9.125" style="27" customWidth="1"/>
    <col min="12" max="16384" width="9" style="26"/>
  </cols>
  <sheetData>
    <row r="1" spans="1:11" s="12" customFormat="1" ht="17.25" x14ac:dyDescent="0.2">
      <c r="A1" s="12" t="s">
        <v>143</v>
      </c>
      <c r="B1" s="128" t="s">
        <v>145</v>
      </c>
    </row>
    <row r="2" spans="1:11" ht="17.25" x14ac:dyDescent="0.15">
      <c r="A2" s="12" t="s">
        <v>144</v>
      </c>
      <c r="B2" s="152" t="s">
        <v>100</v>
      </c>
      <c r="C2" s="32"/>
      <c r="D2" s="32"/>
      <c r="E2" s="30"/>
      <c r="F2" s="30"/>
      <c r="G2" s="30"/>
      <c r="H2" s="30"/>
      <c r="I2" s="30"/>
      <c r="J2" s="30"/>
      <c r="K2" s="30"/>
    </row>
    <row r="3" spans="1:11" ht="14.25" thickBot="1" x14ac:dyDescent="0.2">
      <c r="B3" s="32"/>
      <c r="C3" s="32"/>
      <c r="D3" s="32"/>
      <c r="E3" s="30"/>
      <c r="F3" s="30"/>
      <c r="G3" s="30"/>
      <c r="H3" s="30" t="s">
        <v>191</v>
      </c>
      <c r="I3" s="30" t="s">
        <v>190</v>
      </c>
      <c r="J3" s="31" t="s">
        <v>187</v>
      </c>
      <c r="K3" s="31"/>
    </row>
    <row r="4" spans="1:11" ht="14.25" thickBot="1" x14ac:dyDescent="0.2">
      <c r="B4" s="794" t="s">
        <v>38</v>
      </c>
      <c r="C4" s="795"/>
      <c r="D4" s="796"/>
      <c r="E4" s="538" t="s">
        <v>220</v>
      </c>
      <c r="F4" s="538" t="s">
        <v>221</v>
      </c>
      <c r="G4" s="538" t="s">
        <v>245</v>
      </c>
      <c r="H4" s="539" t="s">
        <v>269</v>
      </c>
      <c r="I4" s="665" t="s">
        <v>271</v>
      </c>
      <c r="K4" s="26"/>
    </row>
    <row r="5" spans="1:11" ht="13.5" customHeight="1" x14ac:dyDescent="0.15">
      <c r="B5" s="797" t="s">
        <v>76</v>
      </c>
      <c r="C5" s="801" t="s">
        <v>77</v>
      </c>
      <c r="D5" s="403" t="s">
        <v>70</v>
      </c>
      <c r="E5" s="404" t="s">
        <v>9</v>
      </c>
      <c r="F5" s="404" t="s">
        <v>9</v>
      </c>
      <c r="G5" s="404" t="s">
        <v>9</v>
      </c>
      <c r="H5" s="540"/>
      <c r="I5" s="405"/>
      <c r="K5" s="26"/>
    </row>
    <row r="6" spans="1:11" x14ac:dyDescent="0.15">
      <c r="B6" s="798"/>
      <c r="C6" s="802"/>
      <c r="D6" s="406" t="s">
        <v>71</v>
      </c>
      <c r="E6" s="407" t="s">
        <v>9</v>
      </c>
      <c r="F6" s="407" t="s">
        <v>9</v>
      </c>
      <c r="G6" s="407" t="s">
        <v>9</v>
      </c>
      <c r="H6" s="541"/>
      <c r="I6" s="408"/>
      <c r="K6" s="26"/>
    </row>
    <row r="7" spans="1:11" x14ac:dyDescent="0.15">
      <c r="B7" s="798"/>
      <c r="C7" s="803"/>
      <c r="D7" s="406" t="s">
        <v>72</v>
      </c>
      <c r="E7" s="409">
        <v>39286</v>
      </c>
      <c r="F7" s="409" t="s">
        <v>291</v>
      </c>
      <c r="G7" s="409">
        <v>17708</v>
      </c>
      <c r="H7" s="542">
        <v>44628</v>
      </c>
      <c r="I7" s="666">
        <v>55287</v>
      </c>
      <c r="K7" s="26"/>
    </row>
    <row r="8" spans="1:11" ht="13.5" customHeight="1" x14ac:dyDescent="0.15">
      <c r="B8" s="798"/>
      <c r="C8" s="804" t="s">
        <v>78</v>
      </c>
      <c r="D8" s="406" t="s">
        <v>73</v>
      </c>
      <c r="E8" s="409">
        <v>73044</v>
      </c>
      <c r="F8" s="409">
        <v>69444</v>
      </c>
      <c r="G8" s="409">
        <v>66326</v>
      </c>
      <c r="H8" s="542">
        <v>62815</v>
      </c>
      <c r="I8" s="666">
        <v>61774</v>
      </c>
      <c r="K8" s="26"/>
    </row>
    <row r="9" spans="1:11" x14ac:dyDescent="0.15">
      <c r="B9" s="798"/>
      <c r="C9" s="802"/>
      <c r="D9" s="406" t="s">
        <v>74</v>
      </c>
      <c r="E9" s="409">
        <v>81082</v>
      </c>
      <c r="F9" s="409">
        <v>86039</v>
      </c>
      <c r="G9" s="409">
        <v>92695</v>
      </c>
      <c r="H9" s="542">
        <v>91050</v>
      </c>
      <c r="I9" s="666">
        <v>92175</v>
      </c>
      <c r="K9" s="26"/>
    </row>
    <row r="10" spans="1:11" x14ac:dyDescent="0.15">
      <c r="B10" s="798"/>
      <c r="C10" s="803"/>
      <c r="D10" s="406" t="s">
        <v>72</v>
      </c>
      <c r="E10" s="410" t="s">
        <v>292</v>
      </c>
      <c r="F10" s="410" t="s">
        <v>293</v>
      </c>
      <c r="G10" s="410" t="s">
        <v>294</v>
      </c>
      <c r="H10" s="543" t="s">
        <v>272</v>
      </c>
      <c r="I10" s="667" t="s">
        <v>304</v>
      </c>
      <c r="K10" s="26"/>
    </row>
    <row r="11" spans="1:11" ht="14.25" thickBot="1" x14ac:dyDescent="0.2">
      <c r="B11" s="799"/>
      <c r="C11" s="792" t="s">
        <v>75</v>
      </c>
      <c r="D11" s="793"/>
      <c r="E11" s="411">
        <v>31248</v>
      </c>
      <c r="F11" s="411" t="s">
        <v>295</v>
      </c>
      <c r="G11" s="411" t="s">
        <v>296</v>
      </c>
      <c r="H11" s="544">
        <v>16393</v>
      </c>
      <c r="I11" s="668">
        <v>24886</v>
      </c>
      <c r="K11" s="26"/>
    </row>
    <row r="12" spans="1:11" ht="13.5" customHeight="1" x14ac:dyDescent="0.15">
      <c r="B12" s="800" t="s">
        <v>46</v>
      </c>
      <c r="C12" s="801" t="s">
        <v>77</v>
      </c>
      <c r="D12" s="412" t="s">
        <v>70</v>
      </c>
      <c r="E12" s="413">
        <v>20159</v>
      </c>
      <c r="F12" s="413">
        <v>20411</v>
      </c>
      <c r="G12" s="413">
        <v>22316</v>
      </c>
      <c r="H12" s="545">
        <v>22066</v>
      </c>
      <c r="I12" s="669">
        <v>21399</v>
      </c>
      <c r="K12" s="26"/>
    </row>
    <row r="13" spans="1:11" x14ac:dyDescent="0.15">
      <c r="A13" s="26"/>
      <c r="B13" s="798"/>
      <c r="C13" s="802"/>
      <c r="D13" s="406" t="s">
        <v>71</v>
      </c>
      <c r="E13" s="409">
        <v>18668</v>
      </c>
      <c r="F13" s="409">
        <v>19541</v>
      </c>
      <c r="G13" s="409">
        <v>19325</v>
      </c>
      <c r="H13" s="542">
        <v>18766</v>
      </c>
      <c r="I13" s="666">
        <v>19344</v>
      </c>
      <c r="K13" s="26"/>
    </row>
    <row r="14" spans="1:11" x14ac:dyDescent="0.15">
      <c r="B14" s="798"/>
      <c r="C14" s="803"/>
      <c r="D14" s="406" t="s">
        <v>72</v>
      </c>
      <c r="E14" s="409">
        <v>1491</v>
      </c>
      <c r="F14" s="409">
        <v>870</v>
      </c>
      <c r="G14" s="409">
        <v>2991</v>
      </c>
      <c r="H14" s="542">
        <v>3300</v>
      </c>
      <c r="I14" s="666">
        <v>2055</v>
      </c>
      <c r="K14" s="26"/>
    </row>
    <row r="15" spans="1:11" ht="13.5" customHeight="1" x14ac:dyDescent="0.15">
      <c r="B15" s="798"/>
      <c r="C15" s="804" t="s">
        <v>78</v>
      </c>
      <c r="D15" s="406" t="s">
        <v>73</v>
      </c>
      <c r="E15" s="409">
        <v>2306</v>
      </c>
      <c r="F15" s="409">
        <v>2231</v>
      </c>
      <c r="G15" s="409">
        <v>2107</v>
      </c>
      <c r="H15" s="542">
        <v>2126</v>
      </c>
      <c r="I15" s="666">
        <v>2082</v>
      </c>
      <c r="K15" s="26"/>
    </row>
    <row r="16" spans="1:11" x14ac:dyDescent="0.15">
      <c r="B16" s="798"/>
      <c r="C16" s="802"/>
      <c r="D16" s="406" t="s">
        <v>74</v>
      </c>
      <c r="E16" s="409">
        <v>2498</v>
      </c>
      <c r="F16" s="409">
        <v>2615</v>
      </c>
      <c r="G16" s="409">
        <v>2714</v>
      </c>
      <c r="H16" s="542">
        <v>2720</v>
      </c>
      <c r="I16" s="666">
        <v>2776</v>
      </c>
      <c r="K16" s="26"/>
    </row>
    <row r="17" spans="2:12" x14ac:dyDescent="0.15">
      <c r="B17" s="798"/>
      <c r="C17" s="803"/>
      <c r="D17" s="406" t="s">
        <v>72</v>
      </c>
      <c r="E17" s="414" t="s">
        <v>297</v>
      </c>
      <c r="F17" s="414" t="s">
        <v>298</v>
      </c>
      <c r="G17" s="414" t="s">
        <v>299</v>
      </c>
      <c r="H17" s="546" t="s">
        <v>273</v>
      </c>
      <c r="I17" s="670" t="s">
        <v>305</v>
      </c>
      <c r="K17" s="26"/>
    </row>
    <row r="18" spans="2:12" ht="14.25" thickBot="1" x14ac:dyDescent="0.2">
      <c r="B18" s="799"/>
      <c r="C18" s="792" t="s">
        <v>75</v>
      </c>
      <c r="D18" s="793"/>
      <c r="E18" s="411">
        <v>1299</v>
      </c>
      <c r="F18" s="411">
        <v>486</v>
      </c>
      <c r="G18" s="411">
        <v>2384</v>
      </c>
      <c r="H18" s="544">
        <v>2706</v>
      </c>
      <c r="I18" s="668">
        <v>1361</v>
      </c>
      <c r="K18" s="26"/>
    </row>
    <row r="19" spans="2:12" x14ac:dyDescent="0.15">
      <c r="B19" s="153"/>
      <c r="C19" s="154"/>
      <c r="D19" s="154"/>
      <c r="E19" s="30"/>
      <c r="F19" s="30"/>
      <c r="G19" s="30"/>
      <c r="H19" s="30"/>
      <c r="I19" s="30"/>
      <c r="J19" s="30"/>
      <c r="K19" s="30"/>
    </row>
    <row r="20" spans="2:12" x14ac:dyDescent="0.15">
      <c r="B20" s="32" t="s">
        <v>209</v>
      </c>
      <c r="C20" s="32"/>
      <c r="D20" s="32"/>
      <c r="E20" s="32"/>
      <c r="F20" s="32"/>
      <c r="G20" s="32"/>
      <c r="H20" s="32"/>
      <c r="I20" s="32"/>
      <c r="J20" s="32"/>
      <c r="K20" s="32"/>
      <c r="L20" s="32"/>
    </row>
    <row r="21" spans="2:12" x14ac:dyDescent="0.15">
      <c r="B21" s="29" t="s">
        <v>210</v>
      </c>
      <c r="C21" s="29"/>
      <c r="D21" s="29"/>
      <c r="E21" s="29"/>
      <c r="F21" s="29"/>
      <c r="G21" s="29"/>
      <c r="H21" s="29"/>
      <c r="I21" s="29"/>
      <c r="J21" s="29"/>
      <c r="K21" s="29"/>
      <c r="L21" s="29"/>
    </row>
    <row r="22" spans="2:12" x14ac:dyDescent="0.15">
      <c r="B22" s="32"/>
      <c r="C22" s="32"/>
      <c r="D22" s="32"/>
      <c r="E22" s="32"/>
      <c r="F22" s="32"/>
      <c r="G22" s="32"/>
      <c r="H22" s="32"/>
      <c r="I22" s="32"/>
      <c r="J22" s="32"/>
      <c r="K22" s="32"/>
      <c r="L22" s="32"/>
    </row>
    <row r="23" spans="2:12" x14ac:dyDescent="0.15">
      <c r="K23" s="28"/>
    </row>
  </sheetData>
  <mergeCells count="9">
    <mergeCell ref="C11:D11"/>
    <mergeCell ref="C18:D18"/>
    <mergeCell ref="B4:D4"/>
    <mergeCell ref="B5:B11"/>
    <mergeCell ref="B12:B18"/>
    <mergeCell ref="C5:C7"/>
    <mergeCell ref="C8:C10"/>
    <mergeCell ref="C12:C14"/>
    <mergeCell ref="C15:C17"/>
  </mergeCells>
  <phoneticPr fontId="3"/>
  <pageMargins left="0.75" right="0.75" top="1" bottom="1" header="0.51200000000000001" footer="0.51200000000000001"/>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8">
    <tabColor indexed="13"/>
  </sheetPr>
  <dimension ref="A1:K24"/>
  <sheetViews>
    <sheetView showGridLines="0" workbookViewId="0"/>
  </sheetViews>
  <sheetFormatPr defaultColWidth="9" defaultRowHeight="13.5" x14ac:dyDescent="0.15"/>
  <cols>
    <col min="1" max="1" width="9" style="104"/>
    <col min="2" max="2" width="10.25" style="157" customWidth="1"/>
    <col min="3" max="4" width="9" style="157"/>
    <col min="5" max="7" width="9.25" style="157" customWidth="1"/>
    <col min="8" max="8" width="10.75" style="157" bestFit="1" customWidth="1"/>
    <col min="9" max="9" width="10.75" style="157" customWidth="1"/>
    <col min="10" max="10" width="9.375" style="157" bestFit="1" customWidth="1"/>
    <col min="11" max="16384" width="9" style="157"/>
  </cols>
  <sheetData>
    <row r="1" spans="1:11" s="104" customFormat="1" ht="17.25" x14ac:dyDescent="0.2">
      <c r="A1" s="104" t="s">
        <v>143</v>
      </c>
      <c r="B1" s="105" t="s">
        <v>146</v>
      </c>
    </row>
    <row r="2" spans="1:11" ht="17.25" x14ac:dyDescent="0.15">
      <c r="A2" s="104" t="s">
        <v>144</v>
      </c>
      <c r="B2" s="155" t="s">
        <v>101</v>
      </c>
      <c r="C2" s="156"/>
      <c r="D2" s="156"/>
      <c r="E2" s="156"/>
      <c r="F2" s="156"/>
      <c r="G2" s="156"/>
      <c r="H2" s="156"/>
      <c r="I2" s="156"/>
      <c r="J2" s="156"/>
    </row>
    <row r="3" spans="1:11" ht="14.25" thickBot="1" x14ac:dyDescent="0.2">
      <c r="B3" s="156"/>
      <c r="C3" s="156"/>
      <c r="D3" s="156"/>
      <c r="E3" s="156"/>
      <c r="F3" s="156"/>
      <c r="G3" s="156"/>
      <c r="H3" s="156"/>
      <c r="I3" s="156"/>
      <c r="J3" s="156"/>
    </row>
    <row r="4" spans="1:11" x14ac:dyDescent="0.15">
      <c r="B4" s="158"/>
      <c r="C4" s="807"/>
      <c r="D4" s="807"/>
      <c r="E4" s="807"/>
      <c r="F4" s="807"/>
      <c r="G4" s="807"/>
      <c r="H4" s="805" t="s">
        <v>104</v>
      </c>
      <c r="I4" s="806"/>
      <c r="J4" s="156"/>
    </row>
    <row r="5" spans="1:11" ht="14.25" thickBot="1" x14ac:dyDescent="0.2">
      <c r="B5" s="159"/>
      <c r="C5" s="160" t="s">
        <v>213</v>
      </c>
      <c r="D5" s="161" t="s">
        <v>219</v>
      </c>
      <c r="E5" s="162" t="s">
        <v>242</v>
      </c>
      <c r="F5" s="160" t="s">
        <v>268</v>
      </c>
      <c r="G5" s="232" t="s">
        <v>270</v>
      </c>
      <c r="H5" s="547" t="s">
        <v>300</v>
      </c>
      <c r="I5" s="236" t="s">
        <v>301</v>
      </c>
      <c r="J5" s="156"/>
    </row>
    <row r="6" spans="1:11" ht="14.25" thickTop="1" x14ac:dyDescent="0.15">
      <c r="B6" s="163" t="s">
        <v>120</v>
      </c>
      <c r="C6" s="164">
        <v>1.1200000000000001</v>
      </c>
      <c r="D6" s="165">
        <v>1.08</v>
      </c>
      <c r="E6" s="166">
        <v>1</v>
      </c>
      <c r="F6" s="164">
        <v>0.98</v>
      </c>
      <c r="G6" s="166">
        <v>0.94</v>
      </c>
      <c r="H6" s="671">
        <v>-0.02</v>
      </c>
      <c r="I6" s="230" t="s">
        <v>402</v>
      </c>
      <c r="J6" s="176"/>
      <c r="K6" s="167"/>
    </row>
    <row r="7" spans="1:11" x14ac:dyDescent="0.15">
      <c r="B7" s="168" t="s">
        <v>95</v>
      </c>
      <c r="C7" s="169"/>
      <c r="D7" s="170"/>
      <c r="E7" s="171"/>
      <c r="F7" s="672"/>
      <c r="G7" s="171"/>
      <c r="H7" s="673"/>
      <c r="I7" s="231"/>
      <c r="J7" s="176"/>
      <c r="K7" s="167"/>
    </row>
    <row r="8" spans="1:11" x14ac:dyDescent="0.15">
      <c r="B8" s="172" t="s">
        <v>121</v>
      </c>
      <c r="C8" s="173">
        <v>9.7999999999999997E-3</v>
      </c>
      <c r="D8" s="174">
        <v>9.7000000000000003E-3</v>
      </c>
      <c r="E8" s="175">
        <v>1.1999999999999999E-3</v>
      </c>
      <c r="F8" s="175">
        <v>6.0000000000000001E-3</v>
      </c>
      <c r="G8" s="233">
        <v>3.5999999999999999E-3</v>
      </c>
      <c r="H8" s="674">
        <v>4.7999999999999996E-3</v>
      </c>
      <c r="I8" s="243" t="s">
        <v>390</v>
      </c>
      <c r="J8" s="176"/>
      <c r="K8" s="167"/>
    </row>
    <row r="9" spans="1:11" x14ac:dyDescent="0.15">
      <c r="B9" s="172" t="s">
        <v>122</v>
      </c>
      <c r="C9" s="177">
        <v>5.3800000000000001E-2</v>
      </c>
      <c r="D9" s="178">
        <v>4.19E-2</v>
      </c>
      <c r="E9" s="175">
        <v>0.05</v>
      </c>
      <c r="F9" s="179">
        <v>3.4000000000000002E-2</v>
      </c>
      <c r="G9" s="234">
        <v>3.2599999999999997E-2</v>
      </c>
      <c r="H9" s="674">
        <v>-1.6E-2</v>
      </c>
      <c r="I9" s="243" t="s">
        <v>391</v>
      </c>
      <c r="J9" s="176"/>
      <c r="K9" s="167"/>
    </row>
    <row r="10" spans="1:11" x14ac:dyDescent="0.15">
      <c r="B10" s="172" t="s">
        <v>123</v>
      </c>
      <c r="C10" s="179">
        <v>0.2321</v>
      </c>
      <c r="D10" s="180">
        <v>0.21310000000000001</v>
      </c>
      <c r="E10" s="175">
        <v>0.1925</v>
      </c>
      <c r="F10" s="175">
        <v>0.1673</v>
      </c>
      <c r="G10" s="242">
        <v>0.1699</v>
      </c>
      <c r="H10" s="674">
        <v>-2.52E-2</v>
      </c>
      <c r="I10" s="243">
        <v>2.5999999999999999E-3</v>
      </c>
      <c r="J10" s="176"/>
      <c r="K10" s="167"/>
    </row>
    <row r="11" spans="1:11" x14ac:dyDescent="0.15">
      <c r="B11" s="172" t="s">
        <v>124</v>
      </c>
      <c r="C11" s="181">
        <v>0.44429999999999997</v>
      </c>
      <c r="D11" s="182">
        <v>0.42159999999999997</v>
      </c>
      <c r="E11" s="175">
        <v>0.39439999999999997</v>
      </c>
      <c r="F11" s="175">
        <v>0.38940000000000002</v>
      </c>
      <c r="G11" s="233">
        <v>0.35599999999999998</v>
      </c>
      <c r="H11" s="674">
        <v>-5.0000000000000001E-3</v>
      </c>
      <c r="I11" s="243" t="s">
        <v>392</v>
      </c>
      <c r="J11" s="176"/>
      <c r="K11" s="167"/>
    </row>
    <row r="12" spans="1:11" x14ac:dyDescent="0.15">
      <c r="B12" s="172" t="s">
        <v>125</v>
      </c>
      <c r="C12" s="179">
        <v>0.29310000000000003</v>
      </c>
      <c r="D12" s="180">
        <v>0.30570000000000003</v>
      </c>
      <c r="E12" s="175">
        <v>0.28389999999999999</v>
      </c>
      <c r="F12" s="175">
        <v>0.29010000000000002</v>
      </c>
      <c r="G12" s="233">
        <v>0.29010000000000002</v>
      </c>
      <c r="H12" s="674">
        <v>-6.1999999999999833E-3</v>
      </c>
      <c r="I12" s="243">
        <v>0</v>
      </c>
      <c r="J12" s="176"/>
      <c r="K12" s="167"/>
    </row>
    <row r="13" spans="1:11" x14ac:dyDescent="0.15">
      <c r="A13" s="157"/>
      <c r="B13" s="172" t="s">
        <v>126</v>
      </c>
      <c r="C13" s="173">
        <v>8.3900000000000002E-2</v>
      </c>
      <c r="D13" s="174">
        <v>8.7499999999999994E-2</v>
      </c>
      <c r="E13" s="175">
        <v>8.3000000000000004E-2</v>
      </c>
      <c r="F13" s="179">
        <v>9.0899999999999995E-2</v>
      </c>
      <c r="G13" s="234">
        <v>8.2500000000000004E-2</v>
      </c>
      <c r="H13" s="674">
        <v>7.9000000000000008E-3</v>
      </c>
      <c r="I13" s="243" t="s">
        <v>393</v>
      </c>
      <c r="J13" s="176"/>
      <c r="K13" s="167"/>
    </row>
    <row r="14" spans="1:11" ht="14.25" thickBot="1" x14ac:dyDescent="0.2">
      <c r="B14" s="183" t="s">
        <v>127</v>
      </c>
      <c r="C14" s="173">
        <v>3.3E-3</v>
      </c>
      <c r="D14" s="174">
        <v>1.9E-3</v>
      </c>
      <c r="E14" s="184">
        <v>3.3999999999999998E-3</v>
      </c>
      <c r="F14" s="184">
        <v>5.8999999999999999E-3</v>
      </c>
      <c r="G14" s="235">
        <v>4.5999999999999999E-3</v>
      </c>
      <c r="H14" s="675">
        <v>2.5000000000000001E-3</v>
      </c>
      <c r="I14" s="244" t="s">
        <v>394</v>
      </c>
      <c r="J14" s="176"/>
      <c r="K14" s="167"/>
    </row>
    <row r="15" spans="1:11" x14ac:dyDescent="0.15">
      <c r="B15" s="185" t="s">
        <v>5</v>
      </c>
      <c r="C15" s="186">
        <v>1.1299999999999999</v>
      </c>
      <c r="D15" s="187">
        <v>1.08</v>
      </c>
      <c r="E15" s="188">
        <v>1.04</v>
      </c>
      <c r="F15" s="676">
        <v>0.99</v>
      </c>
      <c r="G15" s="188">
        <v>0.96</v>
      </c>
      <c r="H15" s="677">
        <v>-5.0000000000000044E-2</v>
      </c>
      <c r="I15" s="245" t="s">
        <v>403</v>
      </c>
      <c r="J15" s="176"/>
      <c r="K15" s="167"/>
    </row>
    <row r="16" spans="1:11" ht="14.25" thickBot="1" x14ac:dyDescent="0.2">
      <c r="B16" s="189" t="s">
        <v>6</v>
      </c>
      <c r="C16" s="190">
        <v>1.34</v>
      </c>
      <c r="D16" s="191">
        <v>1.3</v>
      </c>
      <c r="E16" s="192">
        <v>1.26</v>
      </c>
      <c r="F16" s="678">
        <v>1.2</v>
      </c>
      <c r="G16" s="192">
        <v>1.1499999999999999</v>
      </c>
      <c r="H16" s="675">
        <v>-6.0000000000000053E-2</v>
      </c>
      <c r="I16" s="243" t="s">
        <v>404</v>
      </c>
      <c r="J16" s="176"/>
      <c r="K16" s="167"/>
    </row>
    <row r="17" spans="2:10" x14ac:dyDescent="0.15">
      <c r="B17" s="156"/>
      <c r="C17" s="156"/>
      <c r="D17" s="156"/>
      <c r="E17" s="156"/>
      <c r="F17" s="156"/>
      <c r="G17" s="156"/>
      <c r="H17" s="193"/>
      <c r="I17" s="194"/>
      <c r="J17" s="156"/>
    </row>
    <row r="18" spans="2:10" x14ac:dyDescent="0.15">
      <c r="B18" s="156"/>
      <c r="C18" s="156"/>
      <c r="D18" s="156"/>
      <c r="E18" s="156"/>
      <c r="F18" s="156"/>
      <c r="G18" s="156"/>
      <c r="H18" s="156"/>
      <c r="I18" s="195"/>
      <c r="J18" s="8"/>
    </row>
    <row r="19" spans="2:10" x14ac:dyDescent="0.15">
      <c r="B19" s="156" t="s">
        <v>172</v>
      </c>
      <c r="C19" s="156"/>
      <c r="D19" s="156"/>
      <c r="E19" s="156"/>
      <c r="F19" s="156"/>
      <c r="G19" s="156"/>
      <c r="H19" s="156"/>
      <c r="I19" s="156"/>
      <c r="J19" s="156"/>
    </row>
    <row r="20" spans="2:10" x14ac:dyDescent="0.15">
      <c r="B20" s="156" t="s">
        <v>192</v>
      </c>
      <c r="C20" s="156"/>
      <c r="D20" s="156"/>
      <c r="E20" s="156"/>
      <c r="F20" s="156"/>
      <c r="G20" s="156"/>
      <c r="H20" s="156"/>
      <c r="I20" s="156"/>
      <c r="J20" s="156"/>
    </row>
    <row r="21" spans="2:10" x14ac:dyDescent="0.15">
      <c r="B21" s="156" t="s">
        <v>238</v>
      </c>
      <c r="C21" s="156"/>
      <c r="D21" s="156"/>
      <c r="E21" s="156"/>
      <c r="F21" s="156"/>
      <c r="G21" s="156"/>
      <c r="H21" s="156"/>
      <c r="I21" s="156"/>
      <c r="J21" s="156"/>
    </row>
    <row r="22" spans="2:10" x14ac:dyDescent="0.15">
      <c r="B22" s="594" t="s">
        <v>395</v>
      </c>
      <c r="C22" s="156"/>
      <c r="D22" s="156"/>
      <c r="E22" s="156"/>
      <c r="F22" s="156"/>
      <c r="G22" s="156"/>
      <c r="H22" s="156"/>
      <c r="I22" s="156"/>
      <c r="J22" s="156"/>
    </row>
    <row r="23" spans="2:10" x14ac:dyDescent="0.15">
      <c r="B23" s="595" t="s">
        <v>396</v>
      </c>
      <c r="C23" s="156"/>
      <c r="D23" s="156"/>
      <c r="E23" s="156"/>
      <c r="F23" s="156"/>
      <c r="G23" s="156"/>
      <c r="H23" s="156"/>
      <c r="I23" s="156"/>
      <c r="J23" s="156"/>
    </row>
    <row r="24" spans="2:10" x14ac:dyDescent="0.15">
      <c r="C24" s="156"/>
      <c r="D24" s="156"/>
      <c r="E24" s="156"/>
      <c r="F24" s="156"/>
      <c r="G24" s="156"/>
      <c r="H24" s="156"/>
      <c r="I24" s="156"/>
      <c r="J24" s="156"/>
    </row>
  </sheetData>
  <mergeCells count="2">
    <mergeCell ref="H4:I4"/>
    <mergeCell ref="C4:G4"/>
  </mergeCells>
  <phoneticPr fontId="3"/>
  <pageMargins left="0.75" right="0.75" top="1" bottom="1" header="0.51200000000000001" footer="0.51200000000000001"/>
  <pageSetup paperSize="9"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indexed="13"/>
    <pageSetUpPr fitToPage="1"/>
  </sheetPr>
  <dimension ref="A1:AA97"/>
  <sheetViews>
    <sheetView showGridLines="0" zoomScaleNormal="100" zoomScaleSheetLayoutView="80" workbookViewId="0"/>
  </sheetViews>
  <sheetFormatPr defaultColWidth="9" defaultRowHeight="13.5" x14ac:dyDescent="0.15"/>
  <cols>
    <col min="1" max="1" width="9" style="12"/>
    <col min="2" max="2" width="2.875" style="13" customWidth="1"/>
    <col min="3" max="3" width="15.625" style="13" customWidth="1"/>
    <col min="4" max="7" width="8.625" style="13" customWidth="1"/>
    <col min="8" max="9" width="2.875" style="13" customWidth="1"/>
    <col min="10" max="10" width="18.5" style="13" bestFit="1" customWidth="1"/>
    <col min="11" max="14" width="8.625" style="13" customWidth="1"/>
    <col min="15" max="15" width="1.75" style="13" customWidth="1"/>
    <col min="16" max="16" width="9" style="13"/>
    <col min="17" max="17" width="13.5" style="13" customWidth="1"/>
    <col min="18" max="16384" width="9" style="13"/>
  </cols>
  <sheetData>
    <row r="1" spans="1:27" s="12" customFormat="1" ht="17.25" x14ac:dyDescent="0.2">
      <c r="A1" s="12" t="s">
        <v>177</v>
      </c>
      <c r="B1" s="128" t="s">
        <v>180</v>
      </c>
      <c r="Q1" s="12" t="s">
        <v>198</v>
      </c>
    </row>
    <row r="2" spans="1:27" ht="17.25" x14ac:dyDescent="0.15">
      <c r="A2" s="12" t="s">
        <v>178</v>
      </c>
      <c r="B2" s="196" t="s">
        <v>179</v>
      </c>
      <c r="C2" s="196"/>
      <c r="D2" s="196"/>
      <c r="E2" s="196"/>
      <c r="F2" s="196"/>
      <c r="G2" s="196"/>
      <c r="H2" s="196"/>
      <c r="I2" s="196"/>
      <c r="J2" s="197"/>
      <c r="K2" s="197"/>
      <c r="L2" s="197"/>
      <c r="M2" s="197"/>
      <c r="N2" s="197"/>
      <c r="Q2" s="548" t="s">
        <v>302</v>
      </c>
    </row>
    <row r="3" spans="1:27" ht="15" thickBot="1" x14ac:dyDescent="0.2">
      <c r="B3" s="197"/>
      <c r="C3" s="197"/>
      <c r="D3" s="197"/>
      <c r="E3" s="197"/>
      <c r="F3" s="197"/>
      <c r="G3" s="197"/>
      <c r="H3" s="197"/>
      <c r="I3" s="197"/>
      <c r="J3" s="197"/>
      <c r="K3" s="197"/>
      <c r="L3" s="197"/>
      <c r="M3" s="197"/>
      <c r="N3" s="735" t="s">
        <v>400</v>
      </c>
      <c r="Q3" s="808" t="s">
        <v>306</v>
      </c>
      <c r="R3" s="809"/>
      <c r="S3" s="809"/>
      <c r="T3" s="809"/>
      <c r="U3" s="809"/>
      <c r="V3" s="809"/>
      <c r="W3" s="809"/>
      <c r="X3" s="809"/>
      <c r="Y3" s="809"/>
      <c r="Z3" s="809"/>
      <c r="AA3" s="809"/>
    </row>
    <row r="4" spans="1:27" ht="14.25" x14ac:dyDescent="0.15">
      <c r="B4" s="817" t="s">
        <v>38</v>
      </c>
      <c r="C4" s="818"/>
      <c r="D4" s="821" t="s">
        <v>7</v>
      </c>
      <c r="E4" s="823" t="s">
        <v>53</v>
      </c>
      <c r="F4" s="824"/>
      <c r="G4" s="825"/>
      <c r="H4" s="415"/>
      <c r="I4" s="817" t="s">
        <v>38</v>
      </c>
      <c r="J4" s="818"/>
      <c r="K4" s="821" t="s">
        <v>7</v>
      </c>
      <c r="L4" s="823" t="s">
        <v>53</v>
      </c>
      <c r="M4" s="824"/>
      <c r="N4" s="825"/>
      <c r="Q4" s="810" t="s">
        <v>199</v>
      </c>
      <c r="R4" s="812" t="s">
        <v>200</v>
      </c>
      <c r="S4" s="812"/>
      <c r="T4" s="812"/>
      <c r="U4" s="813" t="s">
        <v>201</v>
      </c>
      <c r="V4" s="563"/>
      <c r="W4" s="810" t="s">
        <v>199</v>
      </c>
      <c r="X4" s="812" t="s">
        <v>200</v>
      </c>
      <c r="Y4" s="812"/>
      <c r="Z4" s="812"/>
      <c r="AA4" s="813" t="s">
        <v>201</v>
      </c>
    </row>
    <row r="5" spans="1:27" ht="15" thickBot="1" x14ac:dyDescent="0.2">
      <c r="B5" s="819"/>
      <c r="C5" s="820"/>
      <c r="D5" s="822"/>
      <c r="E5" s="679" t="s">
        <v>148</v>
      </c>
      <c r="F5" s="679" t="s">
        <v>149</v>
      </c>
      <c r="G5" s="680" t="s">
        <v>36</v>
      </c>
      <c r="H5" s="415"/>
      <c r="I5" s="819"/>
      <c r="J5" s="820"/>
      <c r="K5" s="822"/>
      <c r="L5" s="679" t="s">
        <v>148</v>
      </c>
      <c r="M5" s="679" t="s">
        <v>149</v>
      </c>
      <c r="N5" s="680" t="s">
        <v>36</v>
      </c>
      <c r="Q5" s="811"/>
      <c r="R5" s="564" t="s">
        <v>0</v>
      </c>
      <c r="S5" s="564" t="s">
        <v>1</v>
      </c>
      <c r="T5" s="564" t="s">
        <v>36</v>
      </c>
      <c r="U5" s="814"/>
      <c r="V5" s="563"/>
      <c r="W5" s="811"/>
      <c r="X5" s="564" t="s">
        <v>0</v>
      </c>
      <c r="Y5" s="564" t="s">
        <v>1</v>
      </c>
      <c r="Z5" s="564" t="s">
        <v>36</v>
      </c>
      <c r="AA5" s="814"/>
    </row>
    <row r="6" spans="1:27" ht="14.25" x14ac:dyDescent="0.15">
      <c r="B6" s="681" t="s">
        <v>173</v>
      </c>
      <c r="C6" s="682"/>
      <c r="D6" s="683">
        <v>160007</v>
      </c>
      <c r="E6" s="684">
        <v>133665</v>
      </c>
      <c r="F6" s="684">
        <v>137066</v>
      </c>
      <c r="G6" s="685">
        <f t="shared" ref="G6:G8" si="0">SUM(E6:F6)</f>
        <v>270731</v>
      </c>
      <c r="H6" s="415"/>
      <c r="I6" s="686"/>
      <c r="J6" s="687" t="str">
        <f t="shared" ref="J6:J56" si="1">W6</f>
        <v>リベリア</v>
      </c>
      <c r="K6" s="688">
        <f>AA6</f>
        <v>1</v>
      </c>
      <c r="L6" s="688">
        <f>X6</f>
        <v>0</v>
      </c>
      <c r="M6" s="689">
        <f>Y6</f>
        <v>1</v>
      </c>
      <c r="N6" s="690">
        <f t="shared" ref="N6:N57" si="2">SUM(L6:M6)</f>
        <v>1</v>
      </c>
      <c r="Q6" s="565" t="s">
        <v>307</v>
      </c>
      <c r="R6" s="566">
        <v>3</v>
      </c>
      <c r="S6" s="566">
        <v>3</v>
      </c>
      <c r="T6" s="567">
        <f t="shared" ref="T6:T16" si="3">SUM(R6:S6)</f>
        <v>6</v>
      </c>
      <c r="U6" s="568">
        <v>5</v>
      </c>
      <c r="V6" s="569"/>
      <c r="W6" s="570" t="s">
        <v>308</v>
      </c>
      <c r="X6" s="566">
        <v>0</v>
      </c>
      <c r="Y6" s="566">
        <v>1</v>
      </c>
      <c r="Z6" s="567">
        <f t="shared" ref="Z6:Z20" si="4">SUM(X6:Y6)</f>
        <v>1</v>
      </c>
      <c r="AA6" s="566">
        <v>1</v>
      </c>
    </row>
    <row r="7" spans="1:27" ht="14.25" x14ac:dyDescent="0.15">
      <c r="B7" s="691" t="s">
        <v>174</v>
      </c>
      <c r="C7" s="692"/>
      <c r="D7" s="693">
        <v>11075</v>
      </c>
      <c r="E7" s="694">
        <v>7984</v>
      </c>
      <c r="F7" s="695">
        <v>9051</v>
      </c>
      <c r="G7" s="696">
        <f>SUM(E7:F7)</f>
        <v>17035</v>
      </c>
      <c r="H7" s="415"/>
      <c r="I7" s="686"/>
      <c r="J7" s="697" t="str">
        <f t="shared" si="1"/>
        <v>リトアニア</v>
      </c>
      <c r="K7" s="688">
        <f t="shared" ref="K7:K57" si="5">AA7</f>
        <v>7</v>
      </c>
      <c r="L7" s="688">
        <f t="shared" ref="L7:L57" si="6">X7</f>
        <v>2</v>
      </c>
      <c r="M7" s="689">
        <f t="shared" ref="M7:M57" si="7">Y7</f>
        <v>8</v>
      </c>
      <c r="N7" s="698">
        <f t="shared" si="2"/>
        <v>10</v>
      </c>
      <c r="Q7" s="565" t="s">
        <v>309</v>
      </c>
      <c r="R7" s="566">
        <v>18</v>
      </c>
      <c r="S7" s="566">
        <v>7</v>
      </c>
      <c r="T7" s="567">
        <f t="shared" si="3"/>
        <v>25</v>
      </c>
      <c r="U7" s="568">
        <v>20</v>
      </c>
      <c r="V7" s="569"/>
      <c r="W7" s="565" t="s">
        <v>222</v>
      </c>
      <c r="X7" s="566">
        <v>2</v>
      </c>
      <c r="Y7" s="566">
        <v>8</v>
      </c>
      <c r="Z7" s="567">
        <f t="shared" si="4"/>
        <v>10</v>
      </c>
      <c r="AA7" s="568">
        <v>7</v>
      </c>
    </row>
    <row r="8" spans="1:27" ht="14.25" x14ac:dyDescent="0.15">
      <c r="B8" s="686"/>
      <c r="C8" s="699" t="str">
        <f t="shared" ref="C8:C39" si="8">Q6</f>
        <v>アルジェリア</v>
      </c>
      <c r="D8" s="693">
        <f>U6</f>
        <v>5</v>
      </c>
      <c r="E8" s="693">
        <f t="shared" ref="E8:F8" si="9">R6</f>
        <v>3</v>
      </c>
      <c r="F8" s="695">
        <f t="shared" si="9"/>
        <v>3</v>
      </c>
      <c r="G8" s="696">
        <f t="shared" si="0"/>
        <v>6</v>
      </c>
      <c r="H8" s="415"/>
      <c r="I8" s="686"/>
      <c r="J8" s="697" t="str">
        <f t="shared" si="1"/>
        <v>マレーシア</v>
      </c>
      <c r="K8" s="688">
        <f t="shared" si="5"/>
        <v>58</v>
      </c>
      <c r="L8" s="688">
        <f t="shared" si="6"/>
        <v>37</v>
      </c>
      <c r="M8" s="689">
        <f t="shared" si="7"/>
        <v>44</v>
      </c>
      <c r="N8" s="698">
        <f t="shared" si="2"/>
        <v>81</v>
      </c>
      <c r="Q8" s="565" t="s">
        <v>310</v>
      </c>
      <c r="R8" s="566">
        <v>34</v>
      </c>
      <c r="S8" s="566">
        <v>14</v>
      </c>
      <c r="T8" s="567">
        <f t="shared" si="3"/>
        <v>48</v>
      </c>
      <c r="U8" s="568">
        <v>26</v>
      </c>
      <c r="V8" s="569"/>
      <c r="W8" s="565" t="s">
        <v>223</v>
      </c>
      <c r="X8" s="566">
        <v>37</v>
      </c>
      <c r="Y8" s="566">
        <v>44</v>
      </c>
      <c r="Z8" s="567">
        <f t="shared" si="4"/>
        <v>81</v>
      </c>
      <c r="AA8" s="568">
        <v>58</v>
      </c>
    </row>
    <row r="9" spans="1:27" ht="14.25" x14ac:dyDescent="0.15">
      <c r="B9" s="686"/>
      <c r="C9" s="699" t="str">
        <f t="shared" si="8"/>
        <v>アルゼンチン</v>
      </c>
      <c r="D9" s="693">
        <f t="shared" ref="D9:D57" si="10">U7</f>
        <v>20</v>
      </c>
      <c r="E9" s="695">
        <f t="shared" ref="E9:E57" si="11">R7</f>
        <v>18</v>
      </c>
      <c r="F9" s="695">
        <f t="shared" ref="F9:F57" si="12">S7</f>
        <v>7</v>
      </c>
      <c r="G9" s="696">
        <f t="shared" ref="G9:G57" si="13">SUM(E9:F9)</f>
        <v>25</v>
      </c>
      <c r="H9" s="415"/>
      <c r="I9" s="686"/>
      <c r="J9" s="697" t="str">
        <f t="shared" si="1"/>
        <v>マリ</v>
      </c>
      <c r="K9" s="688">
        <f t="shared" si="5"/>
        <v>0</v>
      </c>
      <c r="L9" s="688">
        <f t="shared" si="6"/>
        <v>1</v>
      </c>
      <c r="M9" s="689">
        <f t="shared" si="7"/>
        <v>0</v>
      </c>
      <c r="N9" s="698">
        <f t="shared" si="2"/>
        <v>1</v>
      </c>
      <c r="Q9" s="565" t="s">
        <v>311</v>
      </c>
      <c r="R9" s="566">
        <v>2</v>
      </c>
      <c r="S9" s="566">
        <v>2</v>
      </c>
      <c r="T9" s="567">
        <f t="shared" si="3"/>
        <v>4</v>
      </c>
      <c r="U9" s="568">
        <v>1</v>
      </c>
      <c r="V9" s="569"/>
      <c r="W9" s="565" t="s">
        <v>312</v>
      </c>
      <c r="X9" s="566">
        <v>1</v>
      </c>
      <c r="Y9" s="566">
        <v>0</v>
      </c>
      <c r="Z9" s="567">
        <f t="shared" si="4"/>
        <v>1</v>
      </c>
      <c r="AA9" s="568">
        <v>0</v>
      </c>
    </row>
    <row r="10" spans="1:27" ht="14.25" x14ac:dyDescent="0.15">
      <c r="B10" s="686"/>
      <c r="C10" s="699" t="str">
        <f t="shared" si="8"/>
        <v>オーストラリア</v>
      </c>
      <c r="D10" s="693">
        <f t="shared" si="10"/>
        <v>26</v>
      </c>
      <c r="E10" s="695">
        <f t="shared" si="11"/>
        <v>34</v>
      </c>
      <c r="F10" s="695">
        <f t="shared" si="12"/>
        <v>14</v>
      </c>
      <c r="G10" s="696">
        <f t="shared" si="13"/>
        <v>48</v>
      </c>
      <c r="H10" s="415"/>
      <c r="I10" s="686"/>
      <c r="J10" s="697" t="str">
        <f t="shared" si="1"/>
        <v>メキシコ</v>
      </c>
      <c r="K10" s="688">
        <f t="shared" si="5"/>
        <v>14</v>
      </c>
      <c r="L10" s="688">
        <f t="shared" si="6"/>
        <v>15</v>
      </c>
      <c r="M10" s="689">
        <f t="shared" si="7"/>
        <v>9</v>
      </c>
      <c r="N10" s="698">
        <f t="shared" si="2"/>
        <v>24</v>
      </c>
      <c r="Q10" s="565" t="s">
        <v>313</v>
      </c>
      <c r="R10" s="566">
        <v>4</v>
      </c>
      <c r="S10" s="566">
        <v>1</v>
      </c>
      <c r="T10" s="567">
        <f t="shared" si="3"/>
        <v>5</v>
      </c>
      <c r="U10" s="568">
        <v>4</v>
      </c>
      <c r="V10" s="569"/>
      <c r="W10" s="571" t="s">
        <v>224</v>
      </c>
      <c r="X10" s="572">
        <v>15</v>
      </c>
      <c r="Y10" s="572">
        <v>9</v>
      </c>
      <c r="Z10" s="573">
        <f t="shared" si="4"/>
        <v>24</v>
      </c>
      <c r="AA10" s="574">
        <v>14</v>
      </c>
    </row>
    <row r="11" spans="1:27" ht="14.25" x14ac:dyDescent="0.15">
      <c r="B11" s="686"/>
      <c r="C11" s="699" t="str">
        <f t="shared" si="8"/>
        <v>オーストリア</v>
      </c>
      <c r="D11" s="693">
        <f t="shared" si="10"/>
        <v>1</v>
      </c>
      <c r="E11" s="695">
        <f t="shared" si="11"/>
        <v>2</v>
      </c>
      <c r="F11" s="695">
        <f t="shared" si="12"/>
        <v>2</v>
      </c>
      <c r="G11" s="696">
        <f t="shared" si="13"/>
        <v>4</v>
      </c>
      <c r="H11" s="415"/>
      <c r="I11" s="686"/>
      <c r="J11" s="697" t="str">
        <f t="shared" si="1"/>
        <v>モンゴル</v>
      </c>
      <c r="K11" s="688">
        <f t="shared" si="5"/>
        <v>74</v>
      </c>
      <c r="L11" s="688">
        <f t="shared" si="6"/>
        <v>68</v>
      </c>
      <c r="M11" s="689">
        <f t="shared" si="7"/>
        <v>76</v>
      </c>
      <c r="N11" s="700">
        <f t="shared" si="2"/>
        <v>144</v>
      </c>
      <c r="Q11" s="565" t="s">
        <v>314</v>
      </c>
      <c r="R11" s="566">
        <v>1</v>
      </c>
      <c r="S11" s="566">
        <v>0</v>
      </c>
      <c r="T11" s="567">
        <f t="shared" si="3"/>
        <v>1</v>
      </c>
      <c r="U11" s="568">
        <v>0</v>
      </c>
      <c r="V11" s="569"/>
      <c r="W11" s="565" t="s">
        <v>225</v>
      </c>
      <c r="X11" s="566">
        <v>68</v>
      </c>
      <c r="Y11" s="566">
        <v>76</v>
      </c>
      <c r="Z11" s="567">
        <f t="shared" si="4"/>
        <v>144</v>
      </c>
      <c r="AA11" s="568">
        <v>74</v>
      </c>
    </row>
    <row r="12" spans="1:27" ht="14.25" x14ac:dyDescent="0.15">
      <c r="B12" s="686"/>
      <c r="C12" s="699" t="str">
        <f t="shared" si="8"/>
        <v>ベルギー</v>
      </c>
      <c r="D12" s="693">
        <f t="shared" si="10"/>
        <v>4</v>
      </c>
      <c r="E12" s="695">
        <f t="shared" si="11"/>
        <v>4</v>
      </c>
      <c r="F12" s="695">
        <f t="shared" si="12"/>
        <v>1</v>
      </c>
      <c r="G12" s="696">
        <f t="shared" si="13"/>
        <v>5</v>
      </c>
      <c r="H12" s="415"/>
      <c r="I12" s="686"/>
      <c r="J12" s="697" t="str">
        <f t="shared" si="1"/>
        <v>モロッコ</v>
      </c>
      <c r="K12" s="688">
        <f t="shared" si="5"/>
        <v>5</v>
      </c>
      <c r="L12" s="688">
        <f t="shared" si="6"/>
        <v>4</v>
      </c>
      <c r="M12" s="689">
        <f t="shared" si="7"/>
        <v>3</v>
      </c>
      <c r="N12" s="698">
        <f t="shared" si="2"/>
        <v>7</v>
      </c>
      <c r="Q12" s="565" t="s">
        <v>315</v>
      </c>
      <c r="R12" s="566">
        <v>39</v>
      </c>
      <c r="S12" s="566">
        <v>43</v>
      </c>
      <c r="T12" s="567">
        <f t="shared" si="3"/>
        <v>82</v>
      </c>
      <c r="U12" s="568">
        <v>53</v>
      </c>
      <c r="V12" s="563"/>
      <c r="W12" s="565" t="s">
        <v>226</v>
      </c>
      <c r="X12" s="566">
        <v>4</v>
      </c>
      <c r="Y12" s="566">
        <v>3</v>
      </c>
      <c r="Z12" s="567">
        <f t="shared" si="4"/>
        <v>7</v>
      </c>
      <c r="AA12" s="568">
        <v>5</v>
      </c>
    </row>
    <row r="13" spans="1:27" ht="14.25" x14ac:dyDescent="0.15">
      <c r="A13" s="13"/>
      <c r="B13" s="686"/>
      <c r="C13" s="699" t="str">
        <f t="shared" si="8"/>
        <v>ボリビア</v>
      </c>
      <c r="D13" s="693">
        <f t="shared" si="10"/>
        <v>0</v>
      </c>
      <c r="E13" s="695">
        <f t="shared" si="11"/>
        <v>1</v>
      </c>
      <c r="F13" s="695">
        <f t="shared" si="12"/>
        <v>0</v>
      </c>
      <c r="G13" s="696">
        <f t="shared" si="13"/>
        <v>1</v>
      </c>
      <c r="H13" s="415"/>
      <c r="I13" s="686"/>
      <c r="J13" s="697" t="str">
        <f t="shared" si="1"/>
        <v>モルドバ</v>
      </c>
      <c r="K13" s="688">
        <f t="shared" si="5"/>
        <v>1</v>
      </c>
      <c r="L13" s="688">
        <f t="shared" si="6"/>
        <v>0</v>
      </c>
      <c r="M13" s="689">
        <f t="shared" si="7"/>
        <v>2</v>
      </c>
      <c r="N13" s="698">
        <f t="shared" si="2"/>
        <v>2</v>
      </c>
      <c r="Q13" s="201" t="s">
        <v>316</v>
      </c>
      <c r="R13" s="566">
        <v>2</v>
      </c>
      <c r="S13" s="566">
        <v>2</v>
      </c>
      <c r="T13" s="567">
        <f t="shared" si="3"/>
        <v>4</v>
      </c>
      <c r="U13" s="568">
        <v>2</v>
      </c>
      <c r="V13" s="569"/>
      <c r="W13" s="565" t="s">
        <v>317</v>
      </c>
      <c r="X13" s="566">
        <v>0</v>
      </c>
      <c r="Y13" s="566">
        <v>2</v>
      </c>
      <c r="Z13" s="567">
        <f t="shared" si="4"/>
        <v>2</v>
      </c>
      <c r="AA13" s="568">
        <v>1</v>
      </c>
    </row>
    <row r="14" spans="1:27" ht="14.25" x14ac:dyDescent="0.15">
      <c r="B14" s="686"/>
      <c r="C14" s="699" t="str">
        <f t="shared" si="8"/>
        <v>ブラジル</v>
      </c>
      <c r="D14" s="693">
        <f t="shared" si="10"/>
        <v>53</v>
      </c>
      <c r="E14" s="695">
        <f t="shared" si="11"/>
        <v>39</v>
      </c>
      <c r="F14" s="695">
        <f t="shared" si="12"/>
        <v>43</v>
      </c>
      <c r="G14" s="696">
        <f t="shared" si="13"/>
        <v>82</v>
      </c>
      <c r="H14" s="415"/>
      <c r="I14" s="686"/>
      <c r="J14" s="697" t="str">
        <f t="shared" si="1"/>
        <v>北マケドニア共和国</v>
      </c>
      <c r="K14" s="688">
        <f t="shared" si="5"/>
        <v>0</v>
      </c>
      <c r="L14" s="688">
        <f t="shared" si="6"/>
        <v>1</v>
      </c>
      <c r="M14" s="689">
        <f t="shared" si="7"/>
        <v>0</v>
      </c>
      <c r="N14" s="698">
        <f t="shared" si="2"/>
        <v>1</v>
      </c>
      <c r="Q14" s="565" t="s">
        <v>318</v>
      </c>
      <c r="R14" s="566">
        <v>130</v>
      </c>
      <c r="S14" s="566">
        <v>204</v>
      </c>
      <c r="T14" s="567">
        <f t="shared" si="3"/>
        <v>334</v>
      </c>
      <c r="U14" s="568">
        <v>293</v>
      </c>
      <c r="V14" s="569"/>
      <c r="W14" s="206" t="s">
        <v>250</v>
      </c>
      <c r="X14" s="566">
        <v>1</v>
      </c>
      <c r="Y14" s="566">
        <v>0</v>
      </c>
      <c r="Z14" s="567">
        <f t="shared" si="4"/>
        <v>1</v>
      </c>
      <c r="AA14" s="568">
        <v>0</v>
      </c>
    </row>
    <row r="15" spans="1:27" ht="14.25" x14ac:dyDescent="0.15">
      <c r="B15" s="686"/>
      <c r="C15" s="699" t="str">
        <f t="shared" si="8"/>
        <v>ブルガリア</v>
      </c>
      <c r="D15" s="693">
        <f t="shared" si="10"/>
        <v>2</v>
      </c>
      <c r="E15" s="695">
        <f t="shared" si="11"/>
        <v>2</v>
      </c>
      <c r="F15" s="695">
        <f t="shared" si="12"/>
        <v>2</v>
      </c>
      <c r="G15" s="696">
        <f t="shared" si="13"/>
        <v>4</v>
      </c>
      <c r="H15" s="415"/>
      <c r="I15" s="686"/>
      <c r="J15" s="697" t="str">
        <f t="shared" si="1"/>
        <v>ネパール</v>
      </c>
      <c r="K15" s="688">
        <f t="shared" si="5"/>
        <v>298</v>
      </c>
      <c r="L15" s="688">
        <f t="shared" si="6"/>
        <v>278</v>
      </c>
      <c r="M15" s="689">
        <f t="shared" si="7"/>
        <v>234</v>
      </c>
      <c r="N15" s="698">
        <f t="shared" si="2"/>
        <v>512</v>
      </c>
      <c r="Q15" s="565" t="s">
        <v>319</v>
      </c>
      <c r="R15" s="566">
        <v>1</v>
      </c>
      <c r="S15" s="566">
        <v>0</v>
      </c>
      <c r="T15" s="567">
        <f t="shared" si="3"/>
        <v>1</v>
      </c>
      <c r="U15" s="568">
        <v>0</v>
      </c>
      <c r="V15" s="569"/>
      <c r="W15" s="565" t="s">
        <v>320</v>
      </c>
      <c r="X15" s="566">
        <v>278</v>
      </c>
      <c r="Y15" s="566">
        <v>234</v>
      </c>
      <c r="Z15" s="567">
        <f t="shared" si="4"/>
        <v>512</v>
      </c>
      <c r="AA15" s="568">
        <v>298</v>
      </c>
    </row>
    <row r="16" spans="1:27" ht="14.25" x14ac:dyDescent="0.15">
      <c r="B16" s="686"/>
      <c r="C16" s="699" t="str">
        <f t="shared" si="8"/>
        <v>ミャンマー</v>
      </c>
      <c r="D16" s="693">
        <f t="shared" si="10"/>
        <v>293</v>
      </c>
      <c r="E16" s="695">
        <f t="shared" si="11"/>
        <v>130</v>
      </c>
      <c r="F16" s="695">
        <f t="shared" si="12"/>
        <v>204</v>
      </c>
      <c r="G16" s="696">
        <f t="shared" si="13"/>
        <v>334</v>
      </c>
      <c r="H16" s="416"/>
      <c r="I16" s="686"/>
      <c r="J16" s="697" t="str">
        <f t="shared" si="1"/>
        <v>オランダ</v>
      </c>
      <c r="K16" s="688">
        <f t="shared" si="5"/>
        <v>8</v>
      </c>
      <c r="L16" s="688">
        <f t="shared" si="6"/>
        <v>8</v>
      </c>
      <c r="M16" s="689">
        <f t="shared" si="7"/>
        <v>8</v>
      </c>
      <c r="N16" s="690">
        <f t="shared" si="2"/>
        <v>16</v>
      </c>
      <c r="Q16" s="565" t="s">
        <v>321</v>
      </c>
      <c r="R16" s="566">
        <v>125</v>
      </c>
      <c r="S16" s="566">
        <v>42</v>
      </c>
      <c r="T16" s="567">
        <f t="shared" si="3"/>
        <v>167</v>
      </c>
      <c r="U16" s="568">
        <v>92</v>
      </c>
      <c r="V16" s="569"/>
      <c r="W16" s="565" t="s">
        <v>322</v>
      </c>
      <c r="X16" s="566">
        <v>8</v>
      </c>
      <c r="Y16" s="566">
        <v>8</v>
      </c>
      <c r="Z16" s="567">
        <f t="shared" si="4"/>
        <v>16</v>
      </c>
      <c r="AA16" s="568">
        <v>8</v>
      </c>
    </row>
    <row r="17" spans="2:27" ht="14.25" x14ac:dyDescent="0.15">
      <c r="B17" s="686"/>
      <c r="C17" s="699" t="str">
        <f t="shared" si="8"/>
        <v>ボツワナ</v>
      </c>
      <c r="D17" s="693">
        <f t="shared" si="10"/>
        <v>0</v>
      </c>
      <c r="E17" s="695">
        <f t="shared" si="11"/>
        <v>1</v>
      </c>
      <c r="F17" s="695">
        <f t="shared" si="12"/>
        <v>0</v>
      </c>
      <c r="G17" s="696">
        <f t="shared" si="13"/>
        <v>1</v>
      </c>
      <c r="H17" s="416"/>
      <c r="I17" s="686"/>
      <c r="J17" s="701" t="str">
        <f t="shared" si="1"/>
        <v>ニュージーランド</v>
      </c>
      <c r="K17" s="688">
        <f t="shared" si="5"/>
        <v>6</v>
      </c>
      <c r="L17" s="688">
        <f t="shared" si="6"/>
        <v>8</v>
      </c>
      <c r="M17" s="689">
        <f t="shared" si="7"/>
        <v>3</v>
      </c>
      <c r="N17" s="698">
        <f t="shared" si="2"/>
        <v>11</v>
      </c>
      <c r="Q17" s="565" t="s">
        <v>323</v>
      </c>
      <c r="R17" s="566">
        <v>1</v>
      </c>
      <c r="S17" s="566">
        <v>0</v>
      </c>
      <c r="T17" s="567">
        <v>1</v>
      </c>
      <c r="U17" s="568">
        <v>0</v>
      </c>
      <c r="V17" s="569"/>
      <c r="W17" s="565" t="s">
        <v>324</v>
      </c>
      <c r="X17" s="566">
        <v>8</v>
      </c>
      <c r="Y17" s="566">
        <v>3</v>
      </c>
      <c r="Z17" s="567">
        <f t="shared" si="4"/>
        <v>11</v>
      </c>
      <c r="AA17" s="568">
        <v>6</v>
      </c>
    </row>
    <row r="18" spans="2:27" ht="14.25" x14ac:dyDescent="0.15">
      <c r="B18" s="686"/>
      <c r="C18" s="699" t="str">
        <f t="shared" si="8"/>
        <v>バングラデシュ</v>
      </c>
      <c r="D18" s="693">
        <f t="shared" si="10"/>
        <v>92</v>
      </c>
      <c r="E18" s="695">
        <f t="shared" si="11"/>
        <v>125</v>
      </c>
      <c r="F18" s="695">
        <f t="shared" si="12"/>
        <v>42</v>
      </c>
      <c r="G18" s="696">
        <f t="shared" si="13"/>
        <v>167</v>
      </c>
      <c r="H18" s="416"/>
      <c r="I18" s="686"/>
      <c r="J18" s="697" t="str">
        <f t="shared" si="1"/>
        <v>ニカラグア</v>
      </c>
      <c r="K18" s="688">
        <f t="shared" si="5"/>
        <v>0</v>
      </c>
      <c r="L18" s="688">
        <f t="shared" si="6"/>
        <v>0</v>
      </c>
      <c r="M18" s="689">
        <f t="shared" si="7"/>
        <v>1</v>
      </c>
      <c r="N18" s="700">
        <f t="shared" si="2"/>
        <v>1</v>
      </c>
      <c r="Q18" s="565" t="s">
        <v>325</v>
      </c>
      <c r="R18" s="566">
        <v>0</v>
      </c>
      <c r="S18" s="566">
        <v>3</v>
      </c>
      <c r="T18" s="567">
        <f t="shared" ref="T18:T57" si="14">SUM(R18:S18)</f>
        <v>3</v>
      </c>
      <c r="U18" s="568">
        <v>1</v>
      </c>
      <c r="V18" s="569"/>
      <c r="W18" s="575" t="s">
        <v>326</v>
      </c>
      <c r="X18" s="576">
        <v>0</v>
      </c>
      <c r="Y18" s="576">
        <v>1</v>
      </c>
      <c r="Z18" s="577">
        <f t="shared" si="4"/>
        <v>1</v>
      </c>
      <c r="AA18" s="578">
        <v>0</v>
      </c>
    </row>
    <row r="19" spans="2:27" ht="14.25" x14ac:dyDescent="0.15">
      <c r="B19" s="686"/>
      <c r="C19" s="699" t="str">
        <f t="shared" si="8"/>
        <v>ブルネイ</v>
      </c>
      <c r="D19" s="693">
        <f t="shared" si="10"/>
        <v>0</v>
      </c>
      <c r="E19" s="695">
        <f t="shared" si="11"/>
        <v>1</v>
      </c>
      <c r="F19" s="695">
        <f t="shared" si="12"/>
        <v>0</v>
      </c>
      <c r="G19" s="696">
        <f t="shared" si="13"/>
        <v>1</v>
      </c>
      <c r="H19" s="416"/>
      <c r="I19" s="686"/>
      <c r="J19" s="697" t="str">
        <f t="shared" si="1"/>
        <v>ナイジェリア</v>
      </c>
      <c r="K19" s="688">
        <f t="shared" si="5"/>
        <v>3</v>
      </c>
      <c r="L19" s="688">
        <f t="shared" si="6"/>
        <v>11</v>
      </c>
      <c r="M19" s="689">
        <f t="shared" si="7"/>
        <v>1</v>
      </c>
      <c r="N19" s="698">
        <f t="shared" si="2"/>
        <v>12</v>
      </c>
      <c r="Q19" s="565" t="s">
        <v>327</v>
      </c>
      <c r="R19" s="566">
        <v>14</v>
      </c>
      <c r="S19" s="566">
        <v>8</v>
      </c>
      <c r="T19" s="567">
        <f t="shared" si="14"/>
        <v>22</v>
      </c>
      <c r="U19" s="568">
        <v>20</v>
      </c>
      <c r="V19" s="569"/>
      <c r="W19" s="565" t="s">
        <v>328</v>
      </c>
      <c r="X19" s="566">
        <v>11</v>
      </c>
      <c r="Y19" s="579">
        <v>1</v>
      </c>
      <c r="Z19" s="567">
        <f t="shared" si="4"/>
        <v>12</v>
      </c>
      <c r="AA19" s="579">
        <v>3</v>
      </c>
    </row>
    <row r="20" spans="2:27" ht="14.25" x14ac:dyDescent="0.15">
      <c r="B20" s="686"/>
      <c r="C20" s="699" t="str">
        <f t="shared" si="8"/>
        <v>ベラルーシ</v>
      </c>
      <c r="D20" s="693">
        <f t="shared" si="10"/>
        <v>1</v>
      </c>
      <c r="E20" s="695">
        <f t="shared" si="11"/>
        <v>0</v>
      </c>
      <c r="F20" s="695">
        <f t="shared" si="12"/>
        <v>3</v>
      </c>
      <c r="G20" s="696">
        <f t="shared" si="13"/>
        <v>3</v>
      </c>
      <c r="H20" s="416"/>
      <c r="I20" s="686"/>
      <c r="J20" s="697" t="str">
        <f t="shared" si="1"/>
        <v>ノルウェー</v>
      </c>
      <c r="K20" s="688">
        <f t="shared" si="5"/>
        <v>1</v>
      </c>
      <c r="L20" s="688">
        <f t="shared" si="6"/>
        <v>1</v>
      </c>
      <c r="M20" s="689">
        <f t="shared" si="7"/>
        <v>1</v>
      </c>
      <c r="N20" s="698">
        <f t="shared" si="2"/>
        <v>2</v>
      </c>
      <c r="Q20" s="565" t="s">
        <v>329</v>
      </c>
      <c r="R20" s="566">
        <v>12</v>
      </c>
      <c r="S20" s="566">
        <v>1</v>
      </c>
      <c r="T20" s="567">
        <f t="shared" si="14"/>
        <v>13</v>
      </c>
      <c r="U20" s="568">
        <v>7</v>
      </c>
      <c r="V20" s="569"/>
      <c r="W20" s="575" t="s">
        <v>330</v>
      </c>
      <c r="X20" s="576">
        <v>1</v>
      </c>
      <c r="Y20" s="576">
        <v>1</v>
      </c>
      <c r="Z20" s="577">
        <f t="shared" si="4"/>
        <v>2</v>
      </c>
      <c r="AA20" s="578">
        <v>1</v>
      </c>
    </row>
    <row r="21" spans="2:27" ht="14.25" x14ac:dyDescent="0.15">
      <c r="B21" s="686"/>
      <c r="C21" s="699" t="str">
        <f t="shared" si="8"/>
        <v>カンボジア</v>
      </c>
      <c r="D21" s="693">
        <f t="shared" si="10"/>
        <v>20</v>
      </c>
      <c r="E21" s="695">
        <f t="shared" si="11"/>
        <v>14</v>
      </c>
      <c r="F21" s="695">
        <f t="shared" si="12"/>
        <v>8</v>
      </c>
      <c r="G21" s="696">
        <f t="shared" si="13"/>
        <v>22</v>
      </c>
      <c r="H21" s="415"/>
      <c r="I21" s="686"/>
      <c r="J21" s="697" t="str">
        <f t="shared" si="1"/>
        <v>パキスタン</v>
      </c>
      <c r="K21" s="688">
        <f t="shared" si="5"/>
        <v>8</v>
      </c>
      <c r="L21" s="688">
        <f t="shared" si="6"/>
        <v>11</v>
      </c>
      <c r="M21" s="689">
        <f t="shared" si="7"/>
        <v>1</v>
      </c>
      <c r="N21" s="698">
        <f t="shared" si="2"/>
        <v>12</v>
      </c>
      <c r="Q21" s="565" t="s">
        <v>331</v>
      </c>
      <c r="R21" s="566">
        <v>45</v>
      </c>
      <c r="S21" s="566">
        <v>20</v>
      </c>
      <c r="T21" s="567">
        <f t="shared" si="14"/>
        <v>65</v>
      </c>
      <c r="U21" s="568">
        <v>38</v>
      </c>
      <c r="V21" s="569"/>
      <c r="W21" s="565" t="s">
        <v>332</v>
      </c>
      <c r="X21" s="566">
        <v>11</v>
      </c>
      <c r="Y21" s="579">
        <v>1</v>
      </c>
      <c r="Z21" s="567">
        <v>12</v>
      </c>
      <c r="AA21" s="579">
        <v>8</v>
      </c>
    </row>
    <row r="22" spans="2:27" ht="14.25" x14ac:dyDescent="0.15">
      <c r="B22" s="686"/>
      <c r="C22" s="699" t="str">
        <f t="shared" si="8"/>
        <v>カメルーン</v>
      </c>
      <c r="D22" s="693">
        <f t="shared" si="10"/>
        <v>7</v>
      </c>
      <c r="E22" s="695">
        <f t="shared" si="11"/>
        <v>12</v>
      </c>
      <c r="F22" s="695">
        <f t="shared" si="12"/>
        <v>1</v>
      </c>
      <c r="G22" s="696">
        <f t="shared" si="13"/>
        <v>13</v>
      </c>
      <c r="H22" s="415"/>
      <c r="I22" s="686"/>
      <c r="J22" s="697" t="str">
        <f t="shared" si="1"/>
        <v>ペルー</v>
      </c>
      <c r="K22" s="688">
        <f t="shared" si="5"/>
        <v>18</v>
      </c>
      <c r="L22" s="688">
        <f t="shared" si="6"/>
        <v>13</v>
      </c>
      <c r="M22" s="689">
        <f t="shared" si="7"/>
        <v>15</v>
      </c>
      <c r="N22" s="698">
        <f t="shared" si="2"/>
        <v>28</v>
      </c>
      <c r="Q22" s="565" t="s">
        <v>333</v>
      </c>
      <c r="R22" s="566">
        <v>54</v>
      </c>
      <c r="S22" s="566">
        <v>22</v>
      </c>
      <c r="T22" s="567">
        <f t="shared" si="14"/>
        <v>76</v>
      </c>
      <c r="U22" s="568">
        <v>65</v>
      </c>
      <c r="V22" s="569"/>
      <c r="W22" s="565" t="s">
        <v>334</v>
      </c>
      <c r="X22" s="566">
        <v>13</v>
      </c>
      <c r="Y22" s="566">
        <v>15</v>
      </c>
      <c r="Z22" s="567">
        <f>SUM(X22:Y22)</f>
        <v>28</v>
      </c>
      <c r="AA22" s="568">
        <v>18</v>
      </c>
    </row>
    <row r="23" spans="2:27" x14ac:dyDescent="0.15">
      <c r="B23" s="686"/>
      <c r="C23" s="699" t="str">
        <f t="shared" si="8"/>
        <v>カナダ</v>
      </c>
      <c r="D23" s="693">
        <f t="shared" si="10"/>
        <v>38</v>
      </c>
      <c r="E23" s="695">
        <f t="shared" si="11"/>
        <v>45</v>
      </c>
      <c r="F23" s="695">
        <f t="shared" si="12"/>
        <v>20</v>
      </c>
      <c r="G23" s="696">
        <f t="shared" si="13"/>
        <v>65</v>
      </c>
      <c r="H23" s="415"/>
      <c r="I23" s="686"/>
      <c r="J23" s="697" t="str">
        <f t="shared" si="1"/>
        <v>フィリピン</v>
      </c>
      <c r="K23" s="688">
        <f t="shared" si="5"/>
        <v>531</v>
      </c>
      <c r="L23" s="688">
        <f t="shared" si="6"/>
        <v>280</v>
      </c>
      <c r="M23" s="689">
        <f t="shared" si="7"/>
        <v>1037</v>
      </c>
      <c r="N23" s="698">
        <f t="shared" si="2"/>
        <v>1317</v>
      </c>
      <c r="Q23" s="565" t="s">
        <v>335</v>
      </c>
      <c r="R23" s="566">
        <v>3</v>
      </c>
      <c r="S23" s="566">
        <v>5</v>
      </c>
      <c r="T23" s="567">
        <f t="shared" si="14"/>
        <v>8</v>
      </c>
      <c r="U23" s="568">
        <v>6</v>
      </c>
      <c r="V23" s="580"/>
      <c r="W23" s="565" t="s">
        <v>336</v>
      </c>
      <c r="X23" s="566">
        <v>280</v>
      </c>
      <c r="Y23" s="566">
        <v>1037</v>
      </c>
      <c r="Z23" s="567">
        <f>SUM(X23:Y23)</f>
        <v>1317</v>
      </c>
      <c r="AA23" s="568">
        <v>531</v>
      </c>
    </row>
    <row r="24" spans="2:27" x14ac:dyDescent="0.15">
      <c r="B24" s="686"/>
      <c r="C24" s="699" t="str">
        <f t="shared" si="8"/>
        <v>スリランカ</v>
      </c>
      <c r="D24" s="702">
        <f t="shared" si="10"/>
        <v>65</v>
      </c>
      <c r="E24" s="703">
        <f t="shared" si="11"/>
        <v>54</v>
      </c>
      <c r="F24" s="703">
        <f t="shared" si="12"/>
        <v>22</v>
      </c>
      <c r="G24" s="704">
        <f t="shared" si="13"/>
        <v>76</v>
      </c>
      <c r="H24" s="415"/>
      <c r="I24" s="686"/>
      <c r="J24" s="697" t="str">
        <f t="shared" si="1"/>
        <v>ポーランド</v>
      </c>
      <c r="K24" s="688">
        <f t="shared" si="5"/>
        <v>3</v>
      </c>
      <c r="L24" s="688">
        <f t="shared" si="6"/>
        <v>8</v>
      </c>
      <c r="M24" s="689">
        <f t="shared" si="7"/>
        <v>2</v>
      </c>
      <c r="N24" s="698">
        <f t="shared" si="2"/>
        <v>10</v>
      </c>
      <c r="Q24" s="565" t="s">
        <v>251</v>
      </c>
      <c r="R24" s="566">
        <v>4048</v>
      </c>
      <c r="S24" s="566">
        <v>4442</v>
      </c>
      <c r="T24" s="567">
        <f t="shared" si="14"/>
        <v>8490</v>
      </c>
      <c r="U24" s="568">
        <v>5759</v>
      </c>
      <c r="V24" s="580"/>
      <c r="W24" s="565" t="s">
        <v>337</v>
      </c>
      <c r="X24" s="566">
        <v>8</v>
      </c>
      <c r="Y24" s="566">
        <v>2</v>
      </c>
      <c r="Z24" s="567">
        <f>SUM(X24:Y24)</f>
        <v>10</v>
      </c>
      <c r="AA24" s="568">
        <v>3</v>
      </c>
    </row>
    <row r="25" spans="2:27" x14ac:dyDescent="0.15">
      <c r="B25" s="686"/>
      <c r="C25" s="699" t="str">
        <f t="shared" si="8"/>
        <v>チリ</v>
      </c>
      <c r="D25" s="693">
        <f t="shared" si="10"/>
        <v>6</v>
      </c>
      <c r="E25" s="695">
        <f t="shared" si="11"/>
        <v>3</v>
      </c>
      <c r="F25" s="695">
        <f t="shared" si="12"/>
        <v>5</v>
      </c>
      <c r="G25" s="696">
        <f t="shared" si="13"/>
        <v>8</v>
      </c>
      <c r="H25" s="415"/>
      <c r="I25" s="686"/>
      <c r="J25" s="697" t="str">
        <f t="shared" si="1"/>
        <v>ポルトガル</v>
      </c>
      <c r="K25" s="688">
        <f t="shared" si="5"/>
        <v>5</v>
      </c>
      <c r="L25" s="688">
        <f t="shared" si="6"/>
        <v>6</v>
      </c>
      <c r="M25" s="689">
        <f t="shared" si="7"/>
        <v>2</v>
      </c>
      <c r="N25" s="698">
        <f t="shared" si="2"/>
        <v>8</v>
      </c>
      <c r="Q25" s="565" t="s">
        <v>252</v>
      </c>
      <c r="R25" s="566">
        <v>224</v>
      </c>
      <c r="S25" s="566">
        <v>390</v>
      </c>
      <c r="T25" s="567">
        <f t="shared" si="14"/>
        <v>614</v>
      </c>
      <c r="U25" s="568">
        <v>447</v>
      </c>
      <c r="V25" s="580"/>
      <c r="W25" s="565" t="s">
        <v>338</v>
      </c>
      <c r="X25" s="566">
        <v>6</v>
      </c>
      <c r="Y25" s="566">
        <v>2</v>
      </c>
      <c r="Z25" s="567">
        <f>SUM(X25:Y25)</f>
        <v>8</v>
      </c>
      <c r="AA25" s="568">
        <v>5</v>
      </c>
    </row>
    <row r="26" spans="2:27" x14ac:dyDescent="0.15">
      <c r="B26" s="686"/>
      <c r="C26" s="699" t="str">
        <f t="shared" si="8"/>
        <v>中国</v>
      </c>
      <c r="D26" s="693">
        <f t="shared" si="10"/>
        <v>5759</v>
      </c>
      <c r="E26" s="695">
        <f t="shared" si="11"/>
        <v>4048</v>
      </c>
      <c r="F26" s="695">
        <f t="shared" si="12"/>
        <v>4442</v>
      </c>
      <c r="G26" s="696">
        <f t="shared" si="13"/>
        <v>8490</v>
      </c>
      <c r="H26" s="415"/>
      <c r="I26" s="686"/>
      <c r="J26" s="697" t="str">
        <f t="shared" si="1"/>
        <v>ルーマニア</v>
      </c>
      <c r="K26" s="688">
        <f t="shared" si="5"/>
        <v>13</v>
      </c>
      <c r="L26" s="688">
        <f t="shared" si="6"/>
        <v>5</v>
      </c>
      <c r="M26" s="689">
        <f t="shared" si="7"/>
        <v>21</v>
      </c>
      <c r="N26" s="698">
        <f t="shared" si="2"/>
        <v>26</v>
      </c>
      <c r="Q26" s="565" t="s">
        <v>339</v>
      </c>
      <c r="R26" s="566">
        <v>2</v>
      </c>
      <c r="S26" s="566">
        <v>7</v>
      </c>
      <c r="T26" s="567">
        <f t="shared" si="14"/>
        <v>9</v>
      </c>
      <c r="U26" s="568">
        <v>5</v>
      </c>
      <c r="V26" s="580"/>
      <c r="W26" s="565" t="s">
        <v>340</v>
      </c>
      <c r="X26" s="566">
        <v>5</v>
      </c>
      <c r="Y26" s="566">
        <v>21</v>
      </c>
      <c r="Z26" s="567">
        <f>SUM(X26:Y26)</f>
        <v>26</v>
      </c>
      <c r="AA26" s="568">
        <v>13</v>
      </c>
    </row>
    <row r="27" spans="2:27" x14ac:dyDescent="0.15">
      <c r="B27" s="686"/>
      <c r="C27" s="699" t="str">
        <f t="shared" si="8"/>
        <v>台湾</v>
      </c>
      <c r="D27" s="693">
        <f t="shared" si="10"/>
        <v>447</v>
      </c>
      <c r="E27" s="695">
        <f t="shared" si="11"/>
        <v>224</v>
      </c>
      <c r="F27" s="695">
        <f t="shared" si="12"/>
        <v>390</v>
      </c>
      <c r="G27" s="696">
        <f t="shared" si="13"/>
        <v>614</v>
      </c>
      <c r="H27" s="415"/>
      <c r="I27" s="686"/>
      <c r="J27" s="697" t="str">
        <f t="shared" si="1"/>
        <v>ロシア</v>
      </c>
      <c r="K27" s="688">
        <f t="shared" si="5"/>
        <v>67</v>
      </c>
      <c r="L27" s="688">
        <f t="shared" si="6"/>
        <v>44</v>
      </c>
      <c r="M27" s="689">
        <f t="shared" si="7"/>
        <v>69</v>
      </c>
      <c r="N27" s="698">
        <f t="shared" si="2"/>
        <v>113</v>
      </c>
      <c r="Q27" s="565" t="s">
        <v>253</v>
      </c>
      <c r="R27" s="566">
        <v>5</v>
      </c>
      <c r="S27" s="566">
        <v>0</v>
      </c>
      <c r="T27" s="567">
        <f t="shared" si="14"/>
        <v>5</v>
      </c>
      <c r="U27" s="581">
        <v>4</v>
      </c>
      <c r="V27" s="580"/>
      <c r="W27" s="565" t="s">
        <v>341</v>
      </c>
      <c r="X27" s="566">
        <v>44</v>
      </c>
      <c r="Y27" s="566">
        <v>69</v>
      </c>
      <c r="Z27" s="567">
        <f t="shared" ref="Z27:Z52" si="15">SUM(X27:Y27)</f>
        <v>113</v>
      </c>
      <c r="AA27" s="568">
        <v>67</v>
      </c>
    </row>
    <row r="28" spans="2:27" x14ac:dyDescent="0.15">
      <c r="B28" s="686"/>
      <c r="C28" s="699" t="str">
        <f t="shared" si="8"/>
        <v>コロンビア</v>
      </c>
      <c r="D28" s="693">
        <f t="shared" si="10"/>
        <v>5</v>
      </c>
      <c r="E28" s="695">
        <f t="shared" si="11"/>
        <v>2</v>
      </c>
      <c r="F28" s="695">
        <f t="shared" si="12"/>
        <v>7</v>
      </c>
      <c r="G28" s="696">
        <f t="shared" si="13"/>
        <v>9</v>
      </c>
      <c r="H28" s="416"/>
      <c r="I28" s="686"/>
      <c r="J28" s="697" t="str">
        <f t="shared" si="1"/>
        <v>セネガル</v>
      </c>
      <c r="K28" s="688">
        <f t="shared" si="5"/>
        <v>1</v>
      </c>
      <c r="L28" s="688">
        <f t="shared" si="6"/>
        <v>1</v>
      </c>
      <c r="M28" s="689">
        <f t="shared" si="7"/>
        <v>1</v>
      </c>
      <c r="N28" s="705">
        <f t="shared" si="2"/>
        <v>2</v>
      </c>
      <c r="Q28" s="582" t="s">
        <v>342</v>
      </c>
      <c r="R28" s="566">
        <v>1</v>
      </c>
      <c r="S28" s="566">
        <v>0</v>
      </c>
      <c r="T28" s="567">
        <f t="shared" si="14"/>
        <v>1</v>
      </c>
      <c r="U28" s="581">
        <v>1</v>
      </c>
      <c r="V28" s="580"/>
      <c r="W28" s="565" t="s">
        <v>343</v>
      </c>
      <c r="X28" s="566">
        <v>1</v>
      </c>
      <c r="Y28" s="566">
        <v>1</v>
      </c>
      <c r="Z28" s="567">
        <f t="shared" si="15"/>
        <v>2</v>
      </c>
      <c r="AA28" s="568">
        <v>1</v>
      </c>
    </row>
    <row r="29" spans="2:27" x14ac:dyDescent="0.15">
      <c r="B29" s="686"/>
      <c r="C29" s="699" t="str">
        <f t="shared" si="8"/>
        <v>コンゴ民主共和国</v>
      </c>
      <c r="D29" s="693">
        <f t="shared" si="10"/>
        <v>4</v>
      </c>
      <c r="E29" s="695">
        <f t="shared" si="11"/>
        <v>5</v>
      </c>
      <c r="F29" s="695">
        <f t="shared" si="12"/>
        <v>0</v>
      </c>
      <c r="G29" s="696">
        <f t="shared" si="13"/>
        <v>5</v>
      </c>
      <c r="H29" s="416"/>
      <c r="I29" s="686"/>
      <c r="J29" s="697" t="str">
        <f t="shared" si="1"/>
        <v>スペイン</v>
      </c>
      <c r="K29" s="688">
        <f t="shared" si="5"/>
        <v>24</v>
      </c>
      <c r="L29" s="688">
        <f t="shared" si="6"/>
        <v>24</v>
      </c>
      <c r="M29" s="689">
        <f t="shared" si="7"/>
        <v>7</v>
      </c>
      <c r="N29" s="705">
        <f t="shared" si="2"/>
        <v>31</v>
      </c>
      <c r="Q29" s="565" t="s">
        <v>344</v>
      </c>
      <c r="R29" s="566">
        <v>0</v>
      </c>
      <c r="S29" s="566">
        <v>1</v>
      </c>
      <c r="T29" s="567">
        <f t="shared" si="14"/>
        <v>1</v>
      </c>
      <c r="U29" s="574">
        <v>0</v>
      </c>
      <c r="V29" s="580"/>
      <c r="W29" s="565" t="s">
        <v>345</v>
      </c>
      <c r="X29" s="566">
        <v>24</v>
      </c>
      <c r="Y29" s="566">
        <v>7</v>
      </c>
      <c r="Z29" s="567">
        <f t="shared" si="15"/>
        <v>31</v>
      </c>
      <c r="AA29" s="568">
        <v>24</v>
      </c>
    </row>
    <row r="30" spans="2:27" x14ac:dyDescent="0.15">
      <c r="B30" s="686"/>
      <c r="C30" s="699" t="str">
        <f t="shared" si="8"/>
        <v>コスタリカ</v>
      </c>
      <c r="D30" s="693">
        <f t="shared" si="10"/>
        <v>1</v>
      </c>
      <c r="E30" s="695">
        <f t="shared" si="11"/>
        <v>1</v>
      </c>
      <c r="F30" s="695">
        <f t="shared" si="12"/>
        <v>0</v>
      </c>
      <c r="G30" s="696">
        <f t="shared" si="13"/>
        <v>1</v>
      </c>
      <c r="H30" s="416"/>
      <c r="I30" s="199"/>
      <c r="J30" s="697" t="str">
        <f t="shared" si="1"/>
        <v>スウェーデン</v>
      </c>
      <c r="K30" s="688">
        <f t="shared" si="5"/>
        <v>5</v>
      </c>
      <c r="L30" s="688">
        <f t="shared" si="6"/>
        <v>8</v>
      </c>
      <c r="M30" s="689">
        <f t="shared" si="7"/>
        <v>1</v>
      </c>
      <c r="N30" s="698">
        <f t="shared" si="2"/>
        <v>9</v>
      </c>
      <c r="Q30" s="565" t="s">
        <v>346</v>
      </c>
      <c r="R30" s="566">
        <v>1</v>
      </c>
      <c r="S30" s="566">
        <v>1</v>
      </c>
      <c r="T30" s="567">
        <f t="shared" si="14"/>
        <v>2</v>
      </c>
      <c r="U30" s="568">
        <v>0</v>
      </c>
      <c r="V30" s="580"/>
      <c r="W30" s="565" t="s">
        <v>347</v>
      </c>
      <c r="X30" s="566">
        <v>8</v>
      </c>
      <c r="Y30" s="566">
        <v>1</v>
      </c>
      <c r="Z30" s="567">
        <f t="shared" si="15"/>
        <v>9</v>
      </c>
      <c r="AA30" s="568">
        <v>5</v>
      </c>
    </row>
    <row r="31" spans="2:27" x14ac:dyDescent="0.15">
      <c r="B31" s="706"/>
      <c r="C31" s="699" t="str">
        <f t="shared" si="8"/>
        <v>キューバ</v>
      </c>
      <c r="D31" s="693">
        <f t="shared" si="10"/>
        <v>0</v>
      </c>
      <c r="E31" s="695">
        <f t="shared" si="11"/>
        <v>0</v>
      </c>
      <c r="F31" s="695">
        <f t="shared" si="12"/>
        <v>1</v>
      </c>
      <c r="G31" s="696">
        <f t="shared" si="13"/>
        <v>1</v>
      </c>
      <c r="H31" s="416"/>
      <c r="I31" s="686"/>
      <c r="J31" s="697" t="str">
        <f t="shared" si="1"/>
        <v>スイス</v>
      </c>
      <c r="K31" s="688">
        <f t="shared" si="5"/>
        <v>3</v>
      </c>
      <c r="L31" s="688">
        <f t="shared" si="6"/>
        <v>4</v>
      </c>
      <c r="M31" s="689">
        <f t="shared" si="7"/>
        <v>2</v>
      </c>
      <c r="N31" s="698">
        <f t="shared" si="2"/>
        <v>6</v>
      </c>
      <c r="Q31" s="565" t="s">
        <v>348</v>
      </c>
      <c r="R31" s="566">
        <v>1</v>
      </c>
      <c r="S31" s="566">
        <v>0</v>
      </c>
      <c r="T31" s="567">
        <f t="shared" si="14"/>
        <v>1</v>
      </c>
      <c r="U31" s="568">
        <v>1</v>
      </c>
      <c r="V31" s="580"/>
      <c r="W31" s="565" t="s">
        <v>349</v>
      </c>
      <c r="X31" s="566">
        <v>4</v>
      </c>
      <c r="Y31" s="566">
        <v>2</v>
      </c>
      <c r="Z31" s="567">
        <f t="shared" si="15"/>
        <v>6</v>
      </c>
      <c r="AA31" s="568">
        <v>3</v>
      </c>
    </row>
    <row r="32" spans="2:27" x14ac:dyDescent="0.15">
      <c r="B32" s="706"/>
      <c r="C32" s="699" t="str">
        <f t="shared" si="8"/>
        <v>クロアチア</v>
      </c>
      <c r="D32" s="693">
        <f t="shared" si="10"/>
        <v>0</v>
      </c>
      <c r="E32" s="695">
        <f t="shared" si="11"/>
        <v>1</v>
      </c>
      <c r="F32" s="695">
        <f t="shared" si="12"/>
        <v>1</v>
      </c>
      <c r="G32" s="696">
        <f t="shared" si="13"/>
        <v>2</v>
      </c>
      <c r="H32" s="416"/>
      <c r="I32" s="686"/>
      <c r="J32" s="697" t="str">
        <f t="shared" si="1"/>
        <v>シンガポール</v>
      </c>
      <c r="K32" s="688">
        <f t="shared" si="5"/>
        <v>26</v>
      </c>
      <c r="L32" s="688">
        <f t="shared" si="6"/>
        <v>12</v>
      </c>
      <c r="M32" s="689">
        <f t="shared" si="7"/>
        <v>22</v>
      </c>
      <c r="N32" s="698">
        <f t="shared" si="2"/>
        <v>34</v>
      </c>
      <c r="Q32" s="565" t="s">
        <v>350</v>
      </c>
      <c r="R32" s="566">
        <v>1</v>
      </c>
      <c r="S32" s="566">
        <v>0</v>
      </c>
      <c r="T32" s="567">
        <f t="shared" si="14"/>
        <v>1</v>
      </c>
      <c r="U32" s="568">
        <v>0</v>
      </c>
      <c r="V32" s="201"/>
      <c r="W32" s="565" t="s">
        <v>351</v>
      </c>
      <c r="X32" s="566">
        <v>12</v>
      </c>
      <c r="Y32" s="579">
        <v>22</v>
      </c>
      <c r="Z32" s="567">
        <f t="shared" si="15"/>
        <v>34</v>
      </c>
      <c r="AA32" s="579">
        <v>26</v>
      </c>
    </row>
    <row r="33" spans="1:27" x14ac:dyDescent="0.15">
      <c r="B33" s="706"/>
      <c r="C33" s="699" t="str">
        <f t="shared" si="8"/>
        <v>チェコ</v>
      </c>
      <c r="D33" s="693">
        <f t="shared" si="10"/>
        <v>1</v>
      </c>
      <c r="E33" s="695">
        <f t="shared" si="11"/>
        <v>1</v>
      </c>
      <c r="F33" s="695">
        <f t="shared" si="12"/>
        <v>0</v>
      </c>
      <c r="G33" s="696">
        <f t="shared" si="13"/>
        <v>1</v>
      </c>
      <c r="H33" s="415"/>
      <c r="I33" s="686"/>
      <c r="J33" s="697" t="str">
        <f t="shared" si="1"/>
        <v>タイ</v>
      </c>
      <c r="K33" s="688">
        <f t="shared" si="5"/>
        <v>197</v>
      </c>
      <c r="L33" s="688">
        <f t="shared" si="6"/>
        <v>106</v>
      </c>
      <c r="M33" s="689">
        <f t="shared" si="7"/>
        <v>304</v>
      </c>
      <c r="N33" s="698">
        <f t="shared" si="2"/>
        <v>410</v>
      </c>
      <c r="Q33" s="565" t="s">
        <v>352</v>
      </c>
      <c r="R33" s="566">
        <v>6</v>
      </c>
      <c r="S33" s="579">
        <v>2</v>
      </c>
      <c r="T33" s="567">
        <f t="shared" si="14"/>
        <v>8</v>
      </c>
      <c r="U33" s="579">
        <v>6</v>
      </c>
      <c r="V33" s="580"/>
      <c r="W33" s="565" t="s">
        <v>353</v>
      </c>
      <c r="X33" s="566">
        <v>106</v>
      </c>
      <c r="Y33" s="566">
        <v>304</v>
      </c>
      <c r="Z33" s="567">
        <f t="shared" si="15"/>
        <v>410</v>
      </c>
      <c r="AA33" s="568">
        <v>197</v>
      </c>
    </row>
    <row r="34" spans="1:27" x14ac:dyDescent="0.15">
      <c r="B34" s="706"/>
      <c r="C34" s="699" t="str">
        <f t="shared" si="8"/>
        <v>ベナン</v>
      </c>
      <c r="D34" s="693">
        <f t="shared" si="10"/>
        <v>0</v>
      </c>
      <c r="E34" s="695">
        <f t="shared" si="11"/>
        <v>1</v>
      </c>
      <c r="F34" s="695">
        <f t="shared" si="12"/>
        <v>0</v>
      </c>
      <c r="G34" s="696">
        <f t="shared" si="13"/>
        <v>1</v>
      </c>
      <c r="H34" s="415"/>
      <c r="I34" s="686"/>
      <c r="J34" s="697" t="str">
        <f t="shared" si="1"/>
        <v>タンザニア</v>
      </c>
      <c r="K34" s="688">
        <f t="shared" si="5"/>
        <v>0</v>
      </c>
      <c r="L34" s="688">
        <f t="shared" si="6"/>
        <v>0</v>
      </c>
      <c r="M34" s="689">
        <f t="shared" si="7"/>
        <v>2</v>
      </c>
      <c r="N34" s="698">
        <f t="shared" si="2"/>
        <v>2</v>
      </c>
      <c r="Q34" s="565" t="s">
        <v>354</v>
      </c>
      <c r="R34" s="566">
        <v>1</v>
      </c>
      <c r="S34" s="566">
        <v>0</v>
      </c>
      <c r="T34" s="567">
        <f>SUM(R34:S34)</f>
        <v>1</v>
      </c>
      <c r="U34" s="568">
        <v>1</v>
      </c>
      <c r="V34" s="580"/>
      <c r="W34" s="565" t="s">
        <v>355</v>
      </c>
      <c r="X34" s="566">
        <v>0</v>
      </c>
      <c r="Y34" s="579">
        <v>2</v>
      </c>
      <c r="Z34" s="567">
        <f t="shared" si="15"/>
        <v>2</v>
      </c>
      <c r="AA34" s="579">
        <v>0</v>
      </c>
    </row>
    <row r="35" spans="1:27" x14ac:dyDescent="0.15">
      <c r="B35" s="706"/>
      <c r="C35" s="699" t="str">
        <f t="shared" si="8"/>
        <v>デンマーク</v>
      </c>
      <c r="D35" s="693">
        <f t="shared" si="10"/>
        <v>6</v>
      </c>
      <c r="E35" s="695">
        <f t="shared" si="11"/>
        <v>6</v>
      </c>
      <c r="F35" s="695">
        <f t="shared" si="12"/>
        <v>2</v>
      </c>
      <c r="G35" s="696">
        <f t="shared" si="13"/>
        <v>8</v>
      </c>
      <c r="H35" s="415"/>
      <c r="I35" s="686"/>
      <c r="J35" s="697" t="str">
        <f t="shared" si="1"/>
        <v>チュニジア</v>
      </c>
      <c r="K35" s="688">
        <f t="shared" si="5"/>
        <v>1</v>
      </c>
      <c r="L35" s="688">
        <f t="shared" si="6"/>
        <v>2</v>
      </c>
      <c r="M35" s="689">
        <f t="shared" si="7"/>
        <v>1</v>
      </c>
      <c r="N35" s="698">
        <f t="shared" si="2"/>
        <v>3</v>
      </c>
      <c r="Q35" s="565" t="s">
        <v>356</v>
      </c>
      <c r="R35" s="566">
        <v>6</v>
      </c>
      <c r="S35" s="566">
        <v>3</v>
      </c>
      <c r="T35" s="567">
        <f t="shared" ref="T35" si="16">SUM(R35:S35)</f>
        <v>9</v>
      </c>
      <c r="U35" s="568">
        <v>4</v>
      </c>
      <c r="V35" s="580"/>
      <c r="W35" s="565" t="s">
        <v>357</v>
      </c>
      <c r="X35" s="566">
        <v>2</v>
      </c>
      <c r="Y35" s="566">
        <v>1</v>
      </c>
      <c r="Z35" s="567">
        <f t="shared" si="15"/>
        <v>3</v>
      </c>
      <c r="AA35" s="568">
        <v>1</v>
      </c>
    </row>
    <row r="36" spans="1:27" x14ac:dyDescent="0.15">
      <c r="B36" s="706"/>
      <c r="C36" s="699" t="str">
        <f t="shared" si="8"/>
        <v>エルサルバドル</v>
      </c>
      <c r="D36" s="693">
        <f t="shared" si="10"/>
        <v>1</v>
      </c>
      <c r="E36" s="695">
        <f t="shared" si="11"/>
        <v>1</v>
      </c>
      <c r="F36" s="695">
        <f t="shared" si="12"/>
        <v>0</v>
      </c>
      <c r="G36" s="696">
        <f t="shared" si="13"/>
        <v>1</v>
      </c>
      <c r="H36" s="415"/>
      <c r="I36" s="686"/>
      <c r="J36" s="697" t="str">
        <f t="shared" si="1"/>
        <v>トルコ</v>
      </c>
      <c r="K36" s="688">
        <f t="shared" si="5"/>
        <v>14</v>
      </c>
      <c r="L36" s="688">
        <f t="shared" si="6"/>
        <v>23</v>
      </c>
      <c r="M36" s="689">
        <f t="shared" si="7"/>
        <v>3</v>
      </c>
      <c r="N36" s="698">
        <f t="shared" si="2"/>
        <v>26</v>
      </c>
      <c r="Q36" s="565" t="s">
        <v>358</v>
      </c>
      <c r="R36" s="566">
        <v>1</v>
      </c>
      <c r="S36" s="566">
        <v>1</v>
      </c>
      <c r="T36" s="567">
        <f>SUM(R36:S36)</f>
        <v>2</v>
      </c>
      <c r="U36" s="568">
        <v>2</v>
      </c>
      <c r="V36" s="580"/>
      <c r="W36" s="565" t="s">
        <v>359</v>
      </c>
      <c r="X36" s="566">
        <v>23</v>
      </c>
      <c r="Y36" s="566">
        <v>3</v>
      </c>
      <c r="Z36" s="567">
        <f t="shared" si="15"/>
        <v>26</v>
      </c>
      <c r="AA36" s="568">
        <v>14</v>
      </c>
    </row>
    <row r="37" spans="1:27" x14ac:dyDescent="0.15">
      <c r="B37" s="706"/>
      <c r="C37" s="699" t="str">
        <f t="shared" si="8"/>
        <v>エチオピア</v>
      </c>
      <c r="D37" s="693">
        <f t="shared" si="10"/>
        <v>4</v>
      </c>
      <c r="E37" s="695">
        <f t="shared" si="11"/>
        <v>6</v>
      </c>
      <c r="F37" s="695">
        <f t="shared" si="12"/>
        <v>3</v>
      </c>
      <c r="G37" s="696">
        <f t="shared" si="13"/>
        <v>9</v>
      </c>
      <c r="H37" s="415"/>
      <c r="I37" s="686"/>
      <c r="J37" s="697" t="str">
        <f t="shared" si="1"/>
        <v>トンガ</v>
      </c>
      <c r="K37" s="688">
        <f t="shared" si="5"/>
        <v>0</v>
      </c>
      <c r="L37" s="688">
        <f t="shared" si="6"/>
        <v>1</v>
      </c>
      <c r="M37" s="689">
        <f t="shared" si="7"/>
        <v>0</v>
      </c>
      <c r="N37" s="698">
        <f t="shared" si="2"/>
        <v>1</v>
      </c>
      <c r="Q37" s="565" t="s">
        <v>360</v>
      </c>
      <c r="R37" s="566">
        <v>75</v>
      </c>
      <c r="S37" s="566">
        <v>33</v>
      </c>
      <c r="T37" s="567">
        <f>SUM(R37:S37)</f>
        <v>108</v>
      </c>
      <c r="U37" s="568">
        <v>75</v>
      </c>
      <c r="V37" s="580"/>
      <c r="W37" s="565" t="s">
        <v>361</v>
      </c>
      <c r="X37" s="566">
        <v>1</v>
      </c>
      <c r="Y37" s="566">
        <v>0</v>
      </c>
      <c r="Z37" s="567">
        <f t="shared" si="15"/>
        <v>1</v>
      </c>
      <c r="AA37" s="568">
        <v>0</v>
      </c>
    </row>
    <row r="38" spans="1:27" x14ac:dyDescent="0.15">
      <c r="B38" s="706"/>
      <c r="C38" s="699" t="str">
        <f t="shared" si="8"/>
        <v>フィンランド</v>
      </c>
      <c r="D38" s="707">
        <f t="shared" si="10"/>
        <v>2</v>
      </c>
      <c r="E38" s="699">
        <f t="shared" si="11"/>
        <v>1</v>
      </c>
      <c r="F38" s="708">
        <f t="shared" si="12"/>
        <v>1</v>
      </c>
      <c r="G38" s="709">
        <f t="shared" si="13"/>
        <v>2</v>
      </c>
      <c r="H38" s="415"/>
      <c r="I38" s="686"/>
      <c r="J38" s="697" t="str">
        <f t="shared" si="1"/>
        <v>ウガンダ</v>
      </c>
      <c r="K38" s="688">
        <f t="shared" si="5"/>
        <v>19</v>
      </c>
      <c r="L38" s="688">
        <f t="shared" si="6"/>
        <v>18</v>
      </c>
      <c r="M38" s="689">
        <f t="shared" si="7"/>
        <v>6</v>
      </c>
      <c r="N38" s="698">
        <f t="shared" si="2"/>
        <v>24</v>
      </c>
      <c r="Q38" s="565" t="s">
        <v>362</v>
      </c>
      <c r="R38" s="566">
        <v>19</v>
      </c>
      <c r="S38" s="566">
        <v>18</v>
      </c>
      <c r="T38" s="567">
        <f>SUM(R38:S38)</f>
        <v>37</v>
      </c>
      <c r="U38" s="568">
        <v>23</v>
      </c>
      <c r="V38" s="580"/>
      <c r="W38" s="565" t="s">
        <v>363</v>
      </c>
      <c r="X38" s="566">
        <v>18</v>
      </c>
      <c r="Y38" s="566">
        <v>6</v>
      </c>
      <c r="Z38" s="567">
        <f t="shared" si="15"/>
        <v>24</v>
      </c>
      <c r="AA38" s="568">
        <v>19</v>
      </c>
    </row>
    <row r="39" spans="1:27" x14ac:dyDescent="0.15">
      <c r="B39" s="706"/>
      <c r="C39" s="699" t="str">
        <f t="shared" si="8"/>
        <v>フランス</v>
      </c>
      <c r="D39" s="693">
        <f t="shared" si="10"/>
        <v>75</v>
      </c>
      <c r="E39" s="695">
        <f t="shared" si="11"/>
        <v>75</v>
      </c>
      <c r="F39" s="695">
        <f t="shared" si="12"/>
        <v>33</v>
      </c>
      <c r="G39" s="696">
        <f t="shared" si="13"/>
        <v>108</v>
      </c>
      <c r="H39" s="416"/>
      <c r="I39" s="686"/>
      <c r="J39" s="697" t="str">
        <f t="shared" si="1"/>
        <v>南アフリカ共和国</v>
      </c>
      <c r="K39" s="688">
        <f t="shared" si="5"/>
        <v>6</v>
      </c>
      <c r="L39" s="688">
        <f t="shared" si="6"/>
        <v>3</v>
      </c>
      <c r="M39" s="689">
        <f t="shared" si="7"/>
        <v>5</v>
      </c>
      <c r="N39" s="698">
        <f t="shared" si="2"/>
        <v>8</v>
      </c>
      <c r="Q39" s="565" t="s">
        <v>364</v>
      </c>
      <c r="R39" s="566">
        <v>8</v>
      </c>
      <c r="S39" s="566">
        <v>0</v>
      </c>
      <c r="T39" s="567">
        <f>SUM(R39:S39)</f>
        <v>8</v>
      </c>
      <c r="U39" s="568">
        <v>2</v>
      </c>
      <c r="V39" s="580"/>
      <c r="W39" s="565" t="s">
        <v>274</v>
      </c>
      <c r="X39" s="566">
        <v>3</v>
      </c>
      <c r="Y39" s="566">
        <v>5</v>
      </c>
      <c r="Z39" s="567">
        <f t="shared" si="15"/>
        <v>8</v>
      </c>
      <c r="AA39" s="568">
        <v>6</v>
      </c>
    </row>
    <row r="40" spans="1:27" x14ac:dyDescent="0.15">
      <c r="B40" s="706"/>
      <c r="C40" s="699" t="str">
        <f t="shared" ref="C40:C43" si="17">Q38</f>
        <v>ドイツ</v>
      </c>
      <c r="D40" s="693">
        <f t="shared" si="10"/>
        <v>23</v>
      </c>
      <c r="E40" s="695">
        <f t="shared" si="11"/>
        <v>19</v>
      </c>
      <c r="F40" s="695">
        <f t="shared" si="12"/>
        <v>18</v>
      </c>
      <c r="G40" s="696">
        <f t="shared" si="13"/>
        <v>37</v>
      </c>
      <c r="H40" s="416"/>
      <c r="I40" s="686"/>
      <c r="J40" s="697" t="str">
        <f t="shared" si="1"/>
        <v>エジプト</v>
      </c>
      <c r="K40" s="688">
        <f t="shared" si="5"/>
        <v>5</v>
      </c>
      <c r="L40" s="688">
        <f t="shared" si="6"/>
        <v>4</v>
      </c>
      <c r="M40" s="689">
        <f t="shared" si="7"/>
        <v>3</v>
      </c>
      <c r="N40" s="698">
        <f t="shared" si="2"/>
        <v>7</v>
      </c>
      <c r="Q40" s="565" t="s">
        <v>365</v>
      </c>
      <c r="R40" s="566">
        <v>1</v>
      </c>
      <c r="S40" s="566">
        <v>0</v>
      </c>
      <c r="T40" s="567">
        <f t="shared" ref="T40" si="18">SUM(R40:S40)</f>
        <v>1</v>
      </c>
      <c r="U40" s="568">
        <v>1</v>
      </c>
      <c r="V40" s="580"/>
      <c r="W40" s="565" t="s">
        <v>366</v>
      </c>
      <c r="X40" s="566">
        <v>4</v>
      </c>
      <c r="Y40" s="566">
        <v>3</v>
      </c>
      <c r="Z40" s="567">
        <f t="shared" si="15"/>
        <v>7</v>
      </c>
      <c r="AA40" s="568">
        <v>5</v>
      </c>
    </row>
    <row r="41" spans="1:27" x14ac:dyDescent="0.15">
      <c r="B41" s="706"/>
      <c r="C41" s="699" t="str">
        <f t="shared" si="17"/>
        <v>ガーナ</v>
      </c>
      <c r="D41" s="693">
        <f t="shared" si="10"/>
        <v>2</v>
      </c>
      <c r="E41" s="695">
        <f t="shared" si="11"/>
        <v>8</v>
      </c>
      <c r="F41" s="695">
        <f t="shared" si="12"/>
        <v>0</v>
      </c>
      <c r="G41" s="696">
        <f t="shared" si="13"/>
        <v>8</v>
      </c>
      <c r="H41" s="415"/>
      <c r="I41" s="686"/>
      <c r="J41" s="697" t="str">
        <f t="shared" si="1"/>
        <v>英国</v>
      </c>
      <c r="K41" s="688">
        <f t="shared" si="5"/>
        <v>71</v>
      </c>
      <c r="L41" s="688">
        <f t="shared" si="6"/>
        <v>71</v>
      </c>
      <c r="M41" s="689">
        <f t="shared" si="7"/>
        <v>43</v>
      </c>
      <c r="N41" s="698">
        <f t="shared" si="2"/>
        <v>114</v>
      </c>
      <c r="Q41" s="565" t="s">
        <v>367</v>
      </c>
      <c r="R41" s="566">
        <v>3</v>
      </c>
      <c r="S41" s="566">
        <v>0</v>
      </c>
      <c r="T41" s="567">
        <f>SUM(R41:S41)</f>
        <v>3</v>
      </c>
      <c r="U41" s="568">
        <v>1</v>
      </c>
      <c r="V41" s="580"/>
      <c r="W41" s="565" t="s">
        <v>254</v>
      </c>
      <c r="X41" s="566">
        <v>71</v>
      </c>
      <c r="Y41" s="566">
        <v>43</v>
      </c>
      <c r="Z41" s="567">
        <f t="shared" si="15"/>
        <v>114</v>
      </c>
      <c r="AA41" s="568">
        <v>71</v>
      </c>
    </row>
    <row r="42" spans="1:27" x14ac:dyDescent="0.15">
      <c r="B42" s="706"/>
      <c r="C42" s="699" t="str">
        <f t="shared" si="17"/>
        <v>ギリシャ</v>
      </c>
      <c r="D42" s="707">
        <f t="shared" si="10"/>
        <v>1</v>
      </c>
      <c r="E42" s="699">
        <f t="shared" si="11"/>
        <v>1</v>
      </c>
      <c r="F42" s="699">
        <f t="shared" si="12"/>
        <v>0</v>
      </c>
      <c r="G42" s="709">
        <f t="shared" si="13"/>
        <v>1</v>
      </c>
      <c r="H42" s="415"/>
      <c r="I42" s="686"/>
      <c r="J42" s="697" t="str">
        <f t="shared" si="1"/>
        <v>米国</v>
      </c>
      <c r="K42" s="688">
        <f t="shared" si="5"/>
        <v>167</v>
      </c>
      <c r="L42" s="688">
        <f t="shared" si="6"/>
        <v>210</v>
      </c>
      <c r="M42" s="689">
        <f t="shared" si="7"/>
        <v>87</v>
      </c>
      <c r="N42" s="698">
        <f t="shared" si="2"/>
        <v>297</v>
      </c>
      <c r="Q42" s="570" t="s">
        <v>368</v>
      </c>
      <c r="R42" s="566">
        <v>1</v>
      </c>
      <c r="S42" s="566">
        <v>0</v>
      </c>
      <c r="T42" s="567">
        <f>SUM(R42:S42)</f>
        <v>1</v>
      </c>
      <c r="U42" s="568">
        <v>0</v>
      </c>
      <c r="V42" s="580"/>
      <c r="W42" s="565" t="s">
        <v>255</v>
      </c>
      <c r="X42" s="566">
        <v>210</v>
      </c>
      <c r="Y42" s="566">
        <v>87</v>
      </c>
      <c r="Z42" s="567">
        <f t="shared" si="15"/>
        <v>297</v>
      </c>
      <c r="AA42" s="568">
        <v>167</v>
      </c>
    </row>
    <row r="43" spans="1:27" x14ac:dyDescent="0.15">
      <c r="B43" s="706"/>
      <c r="C43" s="699" t="str">
        <f t="shared" si="17"/>
        <v>ギニア</v>
      </c>
      <c r="D43" s="693">
        <f t="shared" si="10"/>
        <v>1</v>
      </c>
      <c r="E43" s="695">
        <f t="shared" si="11"/>
        <v>3</v>
      </c>
      <c r="F43" s="710">
        <f t="shared" si="12"/>
        <v>0</v>
      </c>
      <c r="G43" s="696">
        <f t="shared" si="13"/>
        <v>3</v>
      </c>
      <c r="H43" s="415"/>
      <c r="I43" s="686"/>
      <c r="J43" s="697" t="str">
        <f t="shared" si="1"/>
        <v>ウルグアイ</v>
      </c>
      <c r="K43" s="688">
        <f t="shared" si="5"/>
        <v>1</v>
      </c>
      <c r="L43" s="688">
        <f t="shared" si="6"/>
        <v>0</v>
      </c>
      <c r="M43" s="689">
        <f t="shared" si="7"/>
        <v>1</v>
      </c>
      <c r="N43" s="698">
        <f t="shared" si="2"/>
        <v>1</v>
      </c>
      <c r="Q43" s="565" t="s">
        <v>369</v>
      </c>
      <c r="R43" s="566">
        <v>1</v>
      </c>
      <c r="S43" s="566">
        <v>1</v>
      </c>
      <c r="T43" s="567">
        <v>2</v>
      </c>
      <c r="U43" s="568">
        <v>1</v>
      </c>
      <c r="V43" s="580"/>
      <c r="W43" s="583" t="s">
        <v>370</v>
      </c>
      <c r="X43" s="566">
        <v>0</v>
      </c>
      <c r="Y43" s="566">
        <v>1</v>
      </c>
      <c r="Z43" s="567">
        <f t="shared" si="15"/>
        <v>1</v>
      </c>
      <c r="AA43" s="568">
        <v>1</v>
      </c>
    </row>
    <row r="44" spans="1:27" x14ac:dyDescent="0.15">
      <c r="B44" s="706"/>
      <c r="C44" s="699" t="str">
        <f t="shared" ref="C44:C58" si="19">Q42</f>
        <v>ガンビア</v>
      </c>
      <c r="D44" s="707">
        <f t="shared" si="10"/>
        <v>0</v>
      </c>
      <c r="E44" s="699">
        <f t="shared" si="11"/>
        <v>1</v>
      </c>
      <c r="F44" s="699">
        <f t="shared" si="12"/>
        <v>0</v>
      </c>
      <c r="G44" s="709">
        <f t="shared" si="13"/>
        <v>1</v>
      </c>
      <c r="H44" s="415"/>
      <c r="I44" s="686"/>
      <c r="J44" s="697" t="str">
        <f t="shared" si="1"/>
        <v>ウクライナ</v>
      </c>
      <c r="K44" s="688">
        <f t="shared" si="5"/>
        <v>14</v>
      </c>
      <c r="L44" s="688">
        <f t="shared" si="6"/>
        <v>7</v>
      </c>
      <c r="M44" s="689">
        <f t="shared" si="7"/>
        <v>19</v>
      </c>
      <c r="N44" s="698">
        <f t="shared" si="2"/>
        <v>26</v>
      </c>
      <c r="Q44" s="565" t="s">
        <v>371</v>
      </c>
      <c r="R44" s="566">
        <v>1</v>
      </c>
      <c r="S44" s="566">
        <v>0</v>
      </c>
      <c r="T44" s="567">
        <v>1</v>
      </c>
      <c r="U44" s="568">
        <v>1</v>
      </c>
      <c r="V44" s="580"/>
      <c r="W44" s="565" t="s">
        <v>372</v>
      </c>
      <c r="X44" s="566">
        <v>7</v>
      </c>
      <c r="Y44" s="566">
        <v>19</v>
      </c>
      <c r="Z44" s="567">
        <f t="shared" si="15"/>
        <v>26</v>
      </c>
      <c r="AA44" s="568">
        <v>14</v>
      </c>
    </row>
    <row r="45" spans="1:27" x14ac:dyDescent="0.15">
      <c r="B45" s="706"/>
      <c r="C45" s="699" t="str">
        <f t="shared" si="19"/>
        <v>ハンガリー</v>
      </c>
      <c r="D45" s="707">
        <f t="shared" si="10"/>
        <v>1</v>
      </c>
      <c r="E45" s="699">
        <f t="shared" si="11"/>
        <v>1</v>
      </c>
      <c r="F45" s="699">
        <f t="shared" si="12"/>
        <v>1</v>
      </c>
      <c r="G45" s="709">
        <f t="shared" si="13"/>
        <v>2</v>
      </c>
      <c r="H45" s="415"/>
      <c r="I45" s="686"/>
      <c r="J45" s="697" t="str">
        <f t="shared" si="1"/>
        <v>ウズベキスタン</v>
      </c>
      <c r="K45" s="688">
        <f t="shared" si="5"/>
        <v>96</v>
      </c>
      <c r="L45" s="688">
        <f t="shared" si="6"/>
        <v>100</v>
      </c>
      <c r="M45" s="689">
        <f t="shared" si="7"/>
        <v>18</v>
      </c>
      <c r="N45" s="698">
        <f t="shared" si="2"/>
        <v>118</v>
      </c>
      <c r="Q45" s="565" t="s">
        <v>373</v>
      </c>
      <c r="R45" s="566">
        <v>135</v>
      </c>
      <c r="S45" s="566">
        <v>40</v>
      </c>
      <c r="T45" s="567">
        <f t="shared" si="14"/>
        <v>175</v>
      </c>
      <c r="U45" s="568">
        <v>124</v>
      </c>
      <c r="V45" s="580"/>
      <c r="W45" s="565" t="s">
        <v>374</v>
      </c>
      <c r="X45" s="566">
        <v>100</v>
      </c>
      <c r="Y45" s="579">
        <v>18</v>
      </c>
      <c r="Z45" s="567">
        <f t="shared" si="15"/>
        <v>118</v>
      </c>
      <c r="AA45" s="579">
        <v>96</v>
      </c>
    </row>
    <row r="46" spans="1:27" x14ac:dyDescent="0.15">
      <c r="B46" s="706"/>
      <c r="C46" s="711" t="str">
        <f t="shared" si="19"/>
        <v>アイスランド</v>
      </c>
      <c r="D46" s="707">
        <f t="shared" si="10"/>
        <v>1</v>
      </c>
      <c r="E46" s="711">
        <f t="shared" si="11"/>
        <v>1</v>
      </c>
      <c r="F46" s="711">
        <f t="shared" si="12"/>
        <v>0</v>
      </c>
      <c r="G46" s="712">
        <f t="shared" si="13"/>
        <v>1</v>
      </c>
      <c r="H46" s="415"/>
      <c r="I46" s="686"/>
      <c r="J46" s="697" t="str">
        <f t="shared" si="1"/>
        <v>ベネズエラ</v>
      </c>
      <c r="K46" s="688">
        <f t="shared" si="5"/>
        <v>1</v>
      </c>
      <c r="L46" s="688">
        <f t="shared" si="6"/>
        <v>1</v>
      </c>
      <c r="M46" s="689">
        <f t="shared" si="7"/>
        <v>1</v>
      </c>
      <c r="N46" s="698">
        <f t="shared" si="2"/>
        <v>2</v>
      </c>
      <c r="Q46" s="565" t="s">
        <v>375</v>
      </c>
      <c r="R46" s="566">
        <v>133</v>
      </c>
      <c r="S46" s="566">
        <v>88</v>
      </c>
      <c r="T46" s="567">
        <f t="shared" si="14"/>
        <v>221</v>
      </c>
      <c r="U46" s="568">
        <v>185</v>
      </c>
      <c r="V46" s="580"/>
      <c r="W46" s="565" t="s">
        <v>376</v>
      </c>
      <c r="X46" s="566">
        <v>1</v>
      </c>
      <c r="Y46" s="579">
        <v>1</v>
      </c>
      <c r="Z46" s="567">
        <f t="shared" si="15"/>
        <v>2</v>
      </c>
      <c r="AA46" s="579">
        <v>1</v>
      </c>
    </row>
    <row r="47" spans="1:27" x14ac:dyDescent="0.15">
      <c r="B47" s="706"/>
      <c r="C47" s="711" t="str">
        <f t="shared" si="19"/>
        <v>インド</v>
      </c>
      <c r="D47" s="707">
        <f t="shared" si="10"/>
        <v>124</v>
      </c>
      <c r="E47" s="711">
        <f t="shared" si="11"/>
        <v>135</v>
      </c>
      <c r="F47" s="711">
        <f t="shared" si="12"/>
        <v>40</v>
      </c>
      <c r="G47" s="712">
        <f t="shared" si="13"/>
        <v>175</v>
      </c>
      <c r="H47" s="415"/>
      <c r="I47" s="686"/>
      <c r="J47" s="697" t="str">
        <f t="shared" si="1"/>
        <v>ベトナム</v>
      </c>
      <c r="K47" s="688">
        <f t="shared" si="5"/>
        <v>682</v>
      </c>
      <c r="L47" s="688">
        <f t="shared" si="6"/>
        <v>419</v>
      </c>
      <c r="M47" s="689">
        <f t="shared" si="7"/>
        <v>439</v>
      </c>
      <c r="N47" s="698">
        <f t="shared" si="2"/>
        <v>858</v>
      </c>
      <c r="Q47" s="565" t="s">
        <v>377</v>
      </c>
      <c r="R47" s="566">
        <v>11</v>
      </c>
      <c r="S47" s="566">
        <v>3</v>
      </c>
      <c r="T47" s="567">
        <f t="shared" si="14"/>
        <v>14</v>
      </c>
      <c r="U47" s="568">
        <v>6</v>
      </c>
      <c r="V47" s="580"/>
      <c r="W47" s="206" t="s">
        <v>378</v>
      </c>
      <c r="X47" s="566">
        <v>419</v>
      </c>
      <c r="Y47" s="566">
        <v>439</v>
      </c>
      <c r="Z47" s="567">
        <f t="shared" si="15"/>
        <v>858</v>
      </c>
      <c r="AA47" s="579">
        <v>682</v>
      </c>
    </row>
    <row r="48" spans="1:27" x14ac:dyDescent="0.15">
      <c r="A48" s="198"/>
      <c r="B48" s="706"/>
      <c r="C48" s="699" t="str">
        <f t="shared" si="19"/>
        <v>インドネシア</v>
      </c>
      <c r="D48" s="693">
        <f t="shared" si="10"/>
        <v>185</v>
      </c>
      <c r="E48" s="695">
        <f t="shared" si="11"/>
        <v>133</v>
      </c>
      <c r="F48" s="695">
        <f t="shared" si="12"/>
        <v>88</v>
      </c>
      <c r="G48" s="696">
        <f t="shared" si="13"/>
        <v>221</v>
      </c>
      <c r="H48" s="415"/>
      <c r="I48" s="686"/>
      <c r="J48" s="697" t="str">
        <f t="shared" si="1"/>
        <v>バヌアツ</v>
      </c>
      <c r="K48" s="688">
        <f t="shared" si="5"/>
        <v>2</v>
      </c>
      <c r="L48" s="688">
        <f t="shared" si="6"/>
        <v>2</v>
      </c>
      <c r="M48" s="689">
        <f t="shared" si="7"/>
        <v>0</v>
      </c>
      <c r="N48" s="698">
        <f t="shared" si="2"/>
        <v>2</v>
      </c>
      <c r="O48" s="199"/>
      <c r="Q48" s="565" t="s">
        <v>379</v>
      </c>
      <c r="R48" s="566">
        <v>1</v>
      </c>
      <c r="S48" s="566">
        <v>0</v>
      </c>
      <c r="T48" s="567">
        <f>SUM(R48:S48)</f>
        <v>1</v>
      </c>
      <c r="U48" s="568">
        <v>0</v>
      </c>
      <c r="V48" s="580"/>
      <c r="W48" s="206" t="s">
        <v>380</v>
      </c>
      <c r="X48" s="566">
        <v>2</v>
      </c>
      <c r="Y48" s="566">
        <v>0</v>
      </c>
      <c r="Z48" s="584">
        <f t="shared" si="15"/>
        <v>2</v>
      </c>
      <c r="AA48" s="579">
        <v>2</v>
      </c>
    </row>
    <row r="49" spans="1:27" x14ac:dyDescent="0.15">
      <c r="A49" s="198"/>
      <c r="B49" s="713"/>
      <c r="C49" s="714" t="str">
        <f t="shared" si="19"/>
        <v>イラン</v>
      </c>
      <c r="D49" s="714">
        <f t="shared" si="10"/>
        <v>6</v>
      </c>
      <c r="E49" s="715">
        <f t="shared" si="11"/>
        <v>11</v>
      </c>
      <c r="F49" s="714">
        <f t="shared" si="12"/>
        <v>3</v>
      </c>
      <c r="G49" s="716">
        <f t="shared" si="13"/>
        <v>14</v>
      </c>
      <c r="H49" s="415"/>
      <c r="I49" s="686"/>
      <c r="J49" s="697" t="str">
        <f t="shared" si="1"/>
        <v>無国籍</v>
      </c>
      <c r="K49" s="688">
        <f t="shared" si="5"/>
        <v>1</v>
      </c>
      <c r="L49" s="688">
        <f t="shared" si="6"/>
        <v>3</v>
      </c>
      <c r="M49" s="689">
        <f t="shared" si="7"/>
        <v>5</v>
      </c>
      <c r="N49" s="698">
        <f t="shared" si="2"/>
        <v>8</v>
      </c>
      <c r="Q49" s="565" t="s">
        <v>381</v>
      </c>
      <c r="R49" s="566">
        <v>4</v>
      </c>
      <c r="S49" s="566">
        <v>0</v>
      </c>
      <c r="T49" s="567">
        <f t="shared" si="14"/>
        <v>4</v>
      </c>
      <c r="U49" s="568">
        <v>1</v>
      </c>
      <c r="V49" s="580"/>
      <c r="W49" s="206" t="s">
        <v>256</v>
      </c>
      <c r="X49" s="566">
        <v>3</v>
      </c>
      <c r="Y49" s="566">
        <v>5</v>
      </c>
      <c r="Z49" s="584">
        <f t="shared" si="15"/>
        <v>8</v>
      </c>
      <c r="AA49" s="579">
        <v>1</v>
      </c>
    </row>
    <row r="50" spans="1:27" x14ac:dyDescent="0.15">
      <c r="B50" s="706"/>
      <c r="C50" s="717" t="str">
        <f t="shared" si="19"/>
        <v>イラク</v>
      </c>
      <c r="D50" s="714">
        <f t="shared" si="10"/>
        <v>0</v>
      </c>
      <c r="E50" s="715">
        <f t="shared" si="11"/>
        <v>1</v>
      </c>
      <c r="F50" s="714">
        <f t="shared" si="12"/>
        <v>0</v>
      </c>
      <c r="G50" s="417">
        <f t="shared" si="13"/>
        <v>1</v>
      </c>
      <c r="H50" s="416"/>
      <c r="I50" s="199"/>
      <c r="J50" s="697" t="str">
        <f t="shared" si="1"/>
        <v>スロベニア</v>
      </c>
      <c r="K50" s="688">
        <f t="shared" si="5"/>
        <v>0</v>
      </c>
      <c r="L50" s="688">
        <f t="shared" si="6"/>
        <v>0</v>
      </c>
      <c r="M50" s="689">
        <f t="shared" si="7"/>
        <v>1</v>
      </c>
      <c r="N50" s="698">
        <f t="shared" si="2"/>
        <v>1</v>
      </c>
      <c r="Q50" s="570" t="s">
        <v>382</v>
      </c>
      <c r="R50" s="566">
        <v>2</v>
      </c>
      <c r="S50" s="566">
        <v>0</v>
      </c>
      <c r="T50" s="567">
        <f t="shared" si="14"/>
        <v>2</v>
      </c>
      <c r="U50" s="568">
        <v>2</v>
      </c>
      <c r="V50" s="580"/>
      <c r="W50" s="575" t="s">
        <v>383</v>
      </c>
      <c r="X50" s="576">
        <v>0</v>
      </c>
      <c r="Y50" s="576">
        <v>1</v>
      </c>
      <c r="Z50" s="577">
        <f t="shared" si="15"/>
        <v>1</v>
      </c>
      <c r="AA50" s="578">
        <v>0</v>
      </c>
    </row>
    <row r="51" spans="1:27" x14ac:dyDescent="0.15">
      <c r="B51" s="706"/>
      <c r="C51" s="699" t="str">
        <f t="shared" si="19"/>
        <v>アイルランド</v>
      </c>
      <c r="D51" s="707">
        <f t="shared" si="10"/>
        <v>1</v>
      </c>
      <c r="E51" s="699">
        <f t="shared" si="11"/>
        <v>4</v>
      </c>
      <c r="F51" s="703">
        <f t="shared" si="12"/>
        <v>0</v>
      </c>
      <c r="G51" s="704">
        <f t="shared" si="13"/>
        <v>4</v>
      </c>
      <c r="H51" s="417"/>
      <c r="I51" s="219"/>
      <c r="J51" s="697" t="str">
        <f t="shared" si="1"/>
        <v>スロバキア</v>
      </c>
      <c r="K51" s="688">
        <f t="shared" si="5"/>
        <v>0</v>
      </c>
      <c r="L51" s="688">
        <f t="shared" si="6"/>
        <v>0</v>
      </c>
      <c r="M51" s="689">
        <f t="shared" si="7"/>
        <v>1</v>
      </c>
      <c r="N51" s="698">
        <f t="shared" si="2"/>
        <v>1</v>
      </c>
      <c r="Q51" s="565" t="s">
        <v>384</v>
      </c>
      <c r="R51" s="566">
        <v>23</v>
      </c>
      <c r="S51" s="566">
        <v>15</v>
      </c>
      <c r="T51" s="567">
        <f t="shared" si="14"/>
        <v>38</v>
      </c>
      <c r="U51" s="568">
        <v>24</v>
      </c>
      <c r="V51" s="580"/>
      <c r="W51" s="575" t="s">
        <v>385</v>
      </c>
      <c r="X51" s="576">
        <v>0</v>
      </c>
      <c r="Y51" s="576">
        <v>1</v>
      </c>
      <c r="Z51" s="577">
        <f t="shared" si="15"/>
        <v>1</v>
      </c>
      <c r="AA51" s="578">
        <v>0</v>
      </c>
    </row>
    <row r="52" spans="1:27" x14ac:dyDescent="0.15">
      <c r="B52" s="706"/>
      <c r="C52" s="715" t="str">
        <f t="shared" si="19"/>
        <v>イスラエル</v>
      </c>
      <c r="D52" s="718">
        <f t="shared" si="10"/>
        <v>2</v>
      </c>
      <c r="E52" s="715">
        <f t="shared" si="11"/>
        <v>2</v>
      </c>
      <c r="F52" s="715">
        <f t="shared" si="12"/>
        <v>0</v>
      </c>
      <c r="G52" s="719">
        <f t="shared" si="13"/>
        <v>2</v>
      </c>
      <c r="H52" s="8"/>
      <c r="I52" s="219"/>
      <c r="J52" s="697" t="str">
        <f t="shared" si="1"/>
        <v>セルビア</v>
      </c>
      <c r="K52" s="688">
        <f t="shared" si="5"/>
        <v>1</v>
      </c>
      <c r="L52" s="688">
        <f t="shared" si="6"/>
        <v>1</v>
      </c>
      <c r="M52" s="689">
        <f t="shared" si="7"/>
        <v>2</v>
      </c>
      <c r="N52" s="705">
        <f t="shared" si="2"/>
        <v>3</v>
      </c>
      <c r="Q52" s="565" t="s">
        <v>386</v>
      </c>
      <c r="R52" s="566">
        <v>0</v>
      </c>
      <c r="S52" s="579">
        <v>1</v>
      </c>
      <c r="T52" s="567">
        <f t="shared" si="14"/>
        <v>1</v>
      </c>
      <c r="U52" s="579">
        <v>1</v>
      </c>
      <c r="V52" s="580"/>
      <c r="W52" s="575" t="s">
        <v>228</v>
      </c>
      <c r="X52" s="576">
        <v>1</v>
      </c>
      <c r="Y52" s="576">
        <v>2</v>
      </c>
      <c r="Z52" s="577">
        <f t="shared" si="15"/>
        <v>3</v>
      </c>
      <c r="AA52" s="578">
        <v>1</v>
      </c>
    </row>
    <row r="53" spans="1:27" ht="14.25" thickBot="1" x14ac:dyDescent="0.2">
      <c r="B53" s="826"/>
      <c r="C53" s="699" t="str">
        <f t="shared" si="19"/>
        <v>イタリア</v>
      </c>
      <c r="D53" s="693">
        <f t="shared" si="10"/>
        <v>24</v>
      </c>
      <c r="E53" s="695">
        <f t="shared" si="11"/>
        <v>23</v>
      </c>
      <c r="F53" s="695">
        <f t="shared" si="12"/>
        <v>15</v>
      </c>
      <c r="G53" s="696">
        <f t="shared" si="13"/>
        <v>38</v>
      </c>
      <c r="H53" s="8"/>
      <c r="I53" s="219"/>
      <c r="J53" s="697" t="str">
        <f t="shared" si="1"/>
        <v>パレスチナ</v>
      </c>
      <c r="K53" s="688">
        <f t="shared" si="5"/>
        <v>0</v>
      </c>
      <c r="L53" s="688">
        <f t="shared" si="6"/>
        <v>1</v>
      </c>
      <c r="M53" s="689">
        <f t="shared" si="7"/>
        <v>0</v>
      </c>
      <c r="N53" s="705">
        <f t="shared" si="2"/>
        <v>1</v>
      </c>
      <c r="Q53" s="571" t="s">
        <v>257</v>
      </c>
      <c r="R53" s="572">
        <v>46</v>
      </c>
      <c r="S53" s="572">
        <v>27</v>
      </c>
      <c r="T53" s="573">
        <f t="shared" si="14"/>
        <v>73</v>
      </c>
      <c r="U53" s="574">
        <v>46</v>
      </c>
      <c r="V53" s="580"/>
      <c r="W53" s="575" t="s">
        <v>387</v>
      </c>
      <c r="X53" s="576">
        <v>1</v>
      </c>
      <c r="Y53" s="576">
        <v>0</v>
      </c>
      <c r="Z53" s="577">
        <v>1</v>
      </c>
      <c r="AA53" s="578">
        <v>0</v>
      </c>
    </row>
    <row r="54" spans="1:27" ht="14.25" thickBot="1" x14ac:dyDescent="0.2">
      <c r="B54" s="827"/>
      <c r="C54" s="699" t="str">
        <f t="shared" si="19"/>
        <v>ヨルダン</v>
      </c>
      <c r="D54" s="695">
        <f t="shared" si="10"/>
        <v>1</v>
      </c>
      <c r="E54" s="695">
        <f t="shared" si="11"/>
        <v>0</v>
      </c>
      <c r="F54" s="695">
        <f t="shared" si="12"/>
        <v>1</v>
      </c>
      <c r="G54" s="720">
        <f t="shared" si="13"/>
        <v>1</v>
      </c>
      <c r="H54" s="8"/>
      <c r="I54" s="219"/>
      <c r="J54" s="697" t="str">
        <f t="shared" si="1"/>
        <v>合計</v>
      </c>
      <c r="K54" s="688">
        <f t="shared" si="5"/>
        <v>11075</v>
      </c>
      <c r="L54" s="688">
        <f t="shared" si="6"/>
        <v>7984</v>
      </c>
      <c r="M54" s="689">
        <f t="shared" si="7"/>
        <v>9051</v>
      </c>
      <c r="N54" s="698">
        <f t="shared" si="2"/>
        <v>17035</v>
      </c>
      <c r="Q54" s="585" t="s">
        <v>258</v>
      </c>
      <c r="R54" s="586">
        <v>899</v>
      </c>
      <c r="S54" s="587">
        <v>1084</v>
      </c>
      <c r="T54" s="573">
        <f t="shared" si="14"/>
        <v>1983</v>
      </c>
      <c r="U54" s="587">
        <v>1247</v>
      </c>
      <c r="V54" s="580"/>
      <c r="W54" s="588" t="s">
        <v>259</v>
      </c>
      <c r="X54" s="589">
        <f>SUM(R6:R57,X6:X53)</f>
        <v>7984</v>
      </c>
      <c r="Y54" s="589">
        <f>SUM(S6:S57,Y6:Y53)</f>
        <v>9051</v>
      </c>
      <c r="Z54" s="589">
        <f>SUM(T6:T57,Z6:Z53)</f>
        <v>17035</v>
      </c>
      <c r="AA54" s="589">
        <f>SUM(U6:U57,AA6:AA53)</f>
        <v>11075</v>
      </c>
    </row>
    <row r="55" spans="1:27" x14ac:dyDescent="0.15">
      <c r="B55" s="713"/>
      <c r="C55" s="721" t="str">
        <f t="shared" si="19"/>
        <v>朝鮮</v>
      </c>
      <c r="D55" s="722">
        <f t="shared" si="10"/>
        <v>46</v>
      </c>
      <c r="E55" s="723">
        <f t="shared" si="11"/>
        <v>46</v>
      </c>
      <c r="F55" s="723">
        <f t="shared" si="12"/>
        <v>27</v>
      </c>
      <c r="G55" s="720">
        <f t="shared" si="13"/>
        <v>73</v>
      </c>
      <c r="H55" s="8"/>
      <c r="I55" s="724"/>
      <c r="J55" s="697">
        <f t="shared" si="1"/>
        <v>0</v>
      </c>
      <c r="K55" s="688">
        <f t="shared" si="5"/>
        <v>0</v>
      </c>
      <c r="L55" s="688">
        <f t="shared" si="6"/>
        <v>0</v>
      </c>
      <c r="M55" s="689">
        <f t="shared" si="7"/>
        <v>0</v>
      </c>
      <c r="N55" s="698">
        <f t="shared" si="2"/>
        <v>0</v>
      </c>
      <c r="Q55" s="565" t="s">
        <v>388</v>
      </c>
      <c r="R55" s="566">
        <v>1</v>
      </c>
      <c r="S55" s="579">
        <v>1</v>
      </c>
      <c r="T55" s="573">
        <f t="shared" si="14"/>
        <v>2</v>
      </c>
      <c r="U55" s="579">
        <v>1</v>
      </c>
      <c r="V55" s="580"/>
      <c r="W55" s="580"/>
      <c r="X55" s="580"/>
      <c r="Y55" s="580"/>
      <c r="Z55" s="580"/>
      <c r="AA55" s="580"/>
    </row>
    <row r="56" spans="1:27" x14ac:dyDescent="0.15">
      <c r="B56" s="713"/>
      <c r="C56" s="715" t="str">
        <f t="shared" si="19"/>
        <v>韓国</v>
      </c>
      <c r="D56" s="715">
        <f t="shared" si="10"/>
        <v>1247</v>
      </c>
      <c r="E56" s="715">
        <f t="shared" si="11"/>
        <v>899</v>
      </c>
      <c r="F56" s="725">
        <f t="shared" si="12"/>
        <v>1084</v>
      </c>
      <c r="G56" s="726">
        <f t="shared" si="13"/>
        <v>1983</v>
      </c>
      <c r="H56" s="8"/>
      <c r="I56" s="199"/>
      <c r="J56" s="697">
        <f t="shared" si="1"/>
        <v>0</v>
      </c>
      <c r="K56" s="688">
        <f t="shared" si="5"/>
        <v>0</v>
      </c>
      <c r="L56" s="688">
        <f t="shared" si="6"/>
        <v>0</v>
      </c>
      <c r="M56" s="689">
        <f t="shared" si="7"/>
        <v>0</v>
      </c>
      <c r="N56" s="705">
        <f t="shared" si="2"/>
        <v>0</v>
      </c>
      <c r="Q56" s="565" t="s">
        <v>227</v>
      </c>
      <c r="R56" s="566">
        <v>7</v>
      </c>
      <c r="S56" s="579">
        <v>3</v>
      </c>
      <c r="T56" s="573">
        <f t="shared" si="14"/>
        <v>10</v>
      </c>
      <c r="U56" s="579">
        <v>7</v>
      </c>
      <c r="V56" s="580"/>
      <c r="W56" s="580"/>
      <c r="X56" s="580"/>
      <c r="Y56" s="580"/>
      <c r="Z56" s="580"/>
      <c r="AA56" s="580"/>
    </row>
    <row r="57" spans="1:27" ht="14.25" thickBot="1" x14ac:dyDescent="0.2">
      <c r="B57" s="713"/>
      <c r="C57" s="715" t="str">
        <f t="shared" si="19"/>
        <v>ケニア</v>
      </c>
      <c r="D57" s="725">
        <f t="shared" si="10"/>
        <v>1</v>
      </c>
      <c r="E57" s="725">
        <f t="shared" si="11"/>
        <v>1</v>
      </c>
      <c r="F57" s="725">
        <f t="shared" si="12"/>
        <v>1</v>
      </c>
      <c r="G57" s="726">
        <f t="shared" si="13"/>
        <v>2</v>
      </c>
      <c r="H57" s="200"/>
      <c r="I57" s="199"/>
      <c r="J57" s="727">
        <f>W57</f>
        <v>0</v>
      </c>
      <c r="K57" s="688">
        <f t="shared" si="5"/>
        <v>0</v>
      </c>
      <c r="L57" s="688">
        <f t="shared" si="6"/>
        <v>0</v>
      </c>
      <c r="M57" s="689">
        <f t="shared" si="7"/>
        <v>0</v>
      </c>
      <c r="N57" s="705">
        <f t="shared" si="2"/>
        <v>0</v>
      </c>
      <c r="Q57" s="590" t="s">
        <v>389</v>
      </c>
      <c r="R57" s="591">
        <v>6</v>
      </c>
      <c r="S57" s="591">
        <v>1</v>
      </c>
      <c r="T57" s="592">
        <f t="shared" si="14"/>
        <v>7</v>
      </c>
      <c r="U57" s="593">
        <v>6</v>
      </c>
      <c r="V57" s="580"/>
      <c r="W57" s="580"/>
      <c r="X57" s="580"/>
      <c r="Y57" s="580"/>
      <c r="Z57" s="580"/>
      <c r="AA57" s="580"/>
    </row>
    <row r="58" spans="1:27" ht="15" thickTop="1" thickBot="1" x14ac:dyDescent="0.2">
      <c r="B58" s="728"/>
      <c r="C58" s="729" t="str">
        <f t="shared" si="19"/>
        <v>カザフスタン</v>
      </c>
      <c r="D58" s="730">
        <f t="shared" ref="D58" si="20">U56</f>
        <v>7</v>
      </c>
      <c r="E58" s="730">
        <f t="shared" ref="E58" si="21">R56</f>
        <v>7</v>
      </c>
      <c r="F58" s="730">
        <f t="shared" ref="F58" si="22">S56</f>
        <v>3</v>
      </c>
      <c r="G58" s="731">
        <f t="shared" ref="G58" si="23">SUM(E58:F58)</f>
        <v>10</v>
      </c>
      <c r="H58" s="200"/>
      <c r="I58" s="815" t="str">
        <f>W58</f>
        <v>合計</v>
      </c>
      <c r="J58" s="816"/>
      <c r="K58" s="732">
        <f>D6+D7</f>
        <v>171082</v>
      </c>
      <c r="L58" s="733">
        <f>E6+E7</f>
        <v>141649</v>
      </c>
      <c r="M58" s="733">
        <f>F6+F7</f>
        <v>146117</v>
      </c>
      <c r="N58" s="734">
        <f>G6+G7</f>
        <v>287766</v>
      </c>
      <c r="Q58" s="201"/>
      <c r="R58" s="201"/>
      <c r="S58" s="201"/>
      <c r="T58" s="201"/>
      <c r="U58" s="201"/>
      <c r="W58" s="33" t="s">
        <v>259</v>
      </c>
      <c r="X58" s="34"/>
      <c r="Y58" s="34"/>
      <c r="Z58" s="34"/>
      <c r="AA58" s="34"/>
    </row>
    <row r="59" spans="1:27" x14ac:dyDescent="0.15">
      <c r="B59" s="13" t="s">
        <v>195</v>
      </c>
      <c r="W59" s="202"/>
      <c r="X59" s="203"/>
      <c r="Y59" s="203"/>
      <c r="Z59" s="203"/>
      <c r="AA59" s="204"/>
    </row>
    <row r="60" spans="1:27" x14ac:dyDescent="0.15">
      <c r="Q60" s="13" t="s">
        <v>202</v>
      </c>
      <c r="R60" s="205">
        <f>SUM(R6:R57)</f>
        <v>6162</v>
      </c>
      <c r="S60" s="205">
        <f>SUM(S6:S57)</f>
        <v>6539</v>
      </c>
      <c r="T60" s="205">
        <f>SUM(T6:T57)</f>
        <v>12701</v>
      </c>
      <c r="U60" s="205">
        <f>SUM(U6:U57)</f>
        <v>8617</v>
      </c>
      <c r="X60" s="200"/>
      <c r="Y60" s="200"/>
      <c r="Z60" s="200"/>
      <c r="AA60" s="200"/>
    </row>
    <row r="61" spans="1:27" x14ac:dyDescent="0.15">
      <c r="W61" s="13" t="s">
        <v>202</v>
      </c>
      <c r="X61" s="205">
        <f>SUM(X6:X57)</f>
        <v>9806</v>
      </c>
      <c r="Y61" s="205">
        <f>SUM(Y6:Y57)</f>
        <v>11563</v>
      </c>
      <c r="Z61" s="205">
        <f>SUM(Z6:Z57)</f>
        <v>21369</v>
      </c>
      <c r="AA61" s="205">
        <f>SUM(AA6:AA57)</f>
        <v>13533</v>
      </c>
    </row>
    <row r="62" spans="1:27" x14ac:dyDescent="0.15">
      <c r="X62" s="205">
        <f>SUM(R60,X61)</f>
        <v>15968</v>
      </c>
      <c r="Y62" s="205">
        <f>SUM(S60,Y61)</f>
        <v>18102</v>
      </c>
      <c r="Z62" s="205">
        <f>SUM(T60,Z61)</f>
        <v>34070</v>
      </c>
      <c r="AA62" s="205">
        <f>SUM(U60,AA61)</f>
        <v>22150</v>
      </c>
    </row>
    <row r="64" spans="1:27" x14ac:dyDescent="0.15">
      <c r="C64" s="238"/>
      <c r="D64" s="238"/>
      <c r="E64" s="238"/>
      <c r="F64" s="238"/>
    </row>
    <row r="71" spans="8:18" x14ac:dyDescent="0.15">
      <c r="I71" s="200"/>
    </row>
    <row r="73" spans="8:18" x14ac:dyDescent="0.15">
      <c r="J73" s="200"/>
      <c r="K73" s="200"/>
    </row>
    <row r="74" spans="8:18" x14ac:dyDescent="0.15">
      <c r="H74" s="200"/>
      <c r="P74" s="200"/>
    </row>
    <row r="80" spans="8:18" x14ac:dyDescent="0.15">
      <c r="R80" s="200"/>
    </row>
    <row r="95" spans="9:9" x14ac:dyDescent="0.15">
      <c r="I95" s="200"/>
    </row>
    <row r="97" spans="11:11" x14ac:dyDescent="0.15">
      <c r="K97" s="200"/>
    </row>
  </sheetData>
  <mergeCells count="15">
    <mergeCell ref="I58:J58"/>
    <mergeCell ref="I4:J5"/>
    <mergeCell ref="K4:K5"/>
    <mergeCell ref="L4:N4"/>
    <mergeCell ref="B53:B54"/>
    <mergeCell ref="B4:C5"/>
    <mergeCell ref="D4:D5"/>
    <mergeCell ref="E4:G4"/>
    <mergeCell ref="Q3:AA3"/>
    <mergeCell ref="Q4:Q5"/>
    <mergeCell ref="W4:W5"/>
    <mergeCell ref="R4:T4"/>
    <mergeCell ref="X4:Z4"/>
    <mergeCell ref="U4:U5"/>
    <mergeCell ref="AA4:AA5"/>
  </mergeCells>
  <phoneticPr fontId="3"/>
  <pageMargins left="0.25" right="0.25" top="0.75" bottom="0.75" header="0.3" footer="0.3"/>
  <pageSetup paperSize="9" scale="90" orientation="portrait" r:id="rId1"/>
  <headerFooter alignWithMargins="0"/>
  <ignoredErrors>
    <ignoredError sqref="G6" formulaRange="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9">
    <tabColor indexed="13"/>
  </sheetPr>
  <dimension ref="A1:L21"/>
  <sheetViews>
    <sheetView showGridLines="0" zoomScaleNormal="100" zoomScaleSheetLayoutView="100" workbookViewId="0"/>
  </sheetViews>
  <sheetFormatPr defaultColWidth="9" defaultRowHeight="13.5" x14ac:dyDescent="0.15"/>
  <cols>
    <col min="1" max="1" width="9" style="104"/>
    <col min="2" max="2" width="8.75" style="209" customWidth="1"/>
    <col min="3" max="3" width="9.5" style="209" customWidth="1"/>
    <col min="4" max="4" width="8.875" style="209" customWidth="1"/>
    <col min="5" max="5" width="9.5" style="209" customWidth="1"/>
    <col min="6" max="6" width="8.875" style="209" customWidth="1"/>
    <col min="7" max="7" width="9.5" style="209" customWidth="1"/>
    <col min="8" max="8" width="8.875" style="209" customWidth="1"/>
    <col min="9" max="9" width="9.5" style="209" customWidth="1"/>
    <col min="10" max="10" width="8.875" style="209" customWidth="1"/>
    <col min="11" max="11" width="9.5" style="209" customWidth="1"/>
    <col min="12" max="12" width="8.875" style="213" customWidth="1"/>
    <col min="13" max="16384" width="9" style="209"/>
  </cols>
  <sheetData>
    <row r="1" spans="1:12" s="104" customFormat="1" ht="17.25" x14ac:dyDescent="0.2">
      <c r="A1" s="104" t="s">
        <v>143</v>
      </c>
      <c r="B1" s="105" t="s">
        <v>196</v>
      </c>
      <c r="C1" s="105"/>
      <c r="D1" s="105"/>
    </row>
    <row r="2" spans="1:12" ht="17.25" x14ac:dyDescent="0.15">
      <c r="A2" s="104" t="s">
        <v>144</v>
      </c>
      <c r="B2" s="834" t="s">
        <v>102</v>
      </c>
      <c r="C2" s="834"/>
      <c r="D2" s="834"/>
      <c r="E2" s="834"/>
      <c r="F2" s="834"/>
      <c r="G2" s="834"/>
      <c r="H2" s="834"/>
      <c r="I2" s="834"/>
      <c r="J2" s="207"/>
      <c r="K2" s="207"/>
      <c r="L2" s="208"/>
    </row>
    <row r="3" spans="1:12" x14ac:dyDescent="0.15">
      <c r="B3" s="207"/>
      <c r="C3" s="207"/>
      <c r="D3" s="207"/>
      <c r="E3" s="207"/>
      <c r="F3" s="207"/>
      <c r="G3" s="207"/>
      <c r="H3" s="207"/>
      <c r="I3" s="207"/>
      <c r="J3" s="207"/>
      <c r="K3" s="207"/>
      <c r="L3" s="208"/>
    </row>
    <row r="4" spans="1:12" ht="14.25" thickBot="1" x14ac:dyDescent="0.2">
      <c r="B4" s="207"/>
      <c r="C4" s="207"/>
      <c r="D4" s="207"/>
      <c r="E4" s="207"/>
      <c r="F4" s="207"/>
      <c r="G4" s="207"/>
      <c r="H4" s="207"/>
      <c r="I4" s="207"/>
      <c r="J4" s="207"/>
      <c r="K4" s="207"/>
      <c r="L4" s="210" t="s">
        <v>136</v>
      </c>
    </row>
    <row r="5" spans="1:12" x14ac:dyDescent="0.15">
      <c r="B5" s="418"/>
      <c r="C5" s="830" t="s">
        <v>232</v>
      </c>
      <c r="D5" s="831"/>
      <c r="E5" s="830" t="s">
        <v>231</v>
      </c>
      <c r="F5" s="831"/>
      <c r="G5" s="832" t="s">
        <v>230</v>
      </c>
      <c r="H5" s="828"/>
      <c r="I5" s="833" t="s">
        <v>229</v>
      </c>
      <c r="J5" s="833"/>
      <c r="K5" s="828" t="s">
        <v>247</v>
      </c>
      <c r="L5" s="829"/>
    </row>
    <row r="6" spans="1:12" ht="14.25" thickBot="1" x14ac:dyDescent="0.2">
      <c r="B6" s="419" t="s">
        <v>38</v>
      </c>
      <c r="C6" s="420" t="s">
        <v>7</v>
      </c>
      <c r="D6" s="421" t="s">
        <v>246</v>
      </c>
      <c r="E6" s="420" t="s">
        <v>7</v>
      </c>
      <c r="F6" s="422" t="s">
        <v>246</v>
      </c>
      <c r="G6" s="423" t="s">
        <v>7</v>
      </c>
      <c r="H6" s="424" t="s">
        <v>246</v>
      </c>
      <c r="I6" s="425" t="s">
        <v>7</v>
      </c>
      <c r="J6" s="426" t="s">
        <v>246</v>
      </c>
      <c r="K6" s="425" t="s">
        <v>7</v>
      </c>
      <c r="L6" s="427" t="s">
        <v>139</v>
      </c>
    </row>
    <row r="7" spans="1:12" ht="14.25" customHeight="1" thickTop="1" x14ac:dyDescent="0.15">
      <c r="B7" s="428" t="s">
        <v>140</v>
      </c>
      <c r="C7" s="429">
        <v>34114</v>
      </c>
      <c r="D7" s="430">
        <v>36.453201970443352</v>
      </c>
      <c r="E7" s="429">
        <v>44276</v>
      </c>
      <c r="F7" s="431">
        <v>41.3</v>
      </c>
      <c r="G7" s="432">
        <v>54096</v>
      </c>
      <c r="H7" s="433">
        <v>44.89</v>
      </c>
      <c r="I7" s="432">
        <v>62886</v>
      </c>
      <c r="J7" s="434">
        <v>48.1</v>
      </c>
      <c r="K7" s="435">
        <v>75960</v>
      </c>
      <c r="L7" s="436">
        <v>52.2</v>
      </c>
    </row>
    <row r="8" spans="1:12" x14ac:dyDescent="0.15">
      <c r="B8" s="437" t="s">
        <v>141</v>
      </c>
      <c r="C8" s="438">
        <v>24545</v>
      </c>
      <c r="D8" s="430">
        <v>26.228054240620622</v>
      </c>
      <c r="E8" s="438">
        <v>28237</v>
      </c>
      <c r="F8" s="439">
        <v>26.3</v>
      </c>
      <c r="G8" s="440">
        <v>31417</v>
      </c>
      <c r="H8" s="433">
        <v>26.07</v>
      </c>
      <c r="I8" s="440">
        <v>33420</v>
      </c>
      <c r="J8" s="441">
        <v>25.6</v>
      </c>
      <c r="K8" s="442">
        <v>35388</v>
      </c>
      <c r="L8" s="436">
        <v>24.3</v>
      </c>
    </row>
    <row r="9" spans="1:12" x14ac:dyDescent="0.15">
      <c r="B9" s="437" t="s">
        <v>105</v>
      </c>
      <c r="C9" s="438">
        <v>16195</v>
      </c>
      <c r="D9" s="430">
        <v>17.305493519122063</v>
      </c>
      <c r="E9" s="438">
        <v>17111</v>
      </c>
      <c r="F9" s="439">
        <v>16</v>
      </c>
      <c r="G9" s="440">
        <v>17953</v>
      </c>
      <c r="H9" s="433">
        <v>14.9</v>
      </c>
      <c r="I9" s="440">
        <v>18480</v>
      </c>
      <c r="J9" s="441">
        <v>14.1</v>
      </c>
      <c r="K9" s="442">
        <v>18865</v>
      </c>
      <c r="L9" s="436">
        <v>13</v>
      </c>
    </row>
    <row r="10" spans="1:12" x14ac:dyDescent="0.15">
      <c r="B10" s="437" t="s">
        <v>106</v>
      </c>
      <c r="C10" s="438">
        <v>13134</v>
      </c>
      <c r="D10" s="430">
        <v>14.034600301336781</v>
      </c>
      <c r="E10" s="438">
        <v>12688</v>
      </c>
      <c r="F10" s="439">
        <v>11.8</v>
      </c>
      <c r="G10" s="440">
        <v>12274</v>
      </c>
      <c r="H10" s="433">
        <v>10.19</v>
      </c>
      <c r="I10" s="440">
        <v>11942</v>
      </c>
      <c r="J10" s="441">
        <v>9.1</v>
      </c>
      <c r="K10" s="442">
        <v>11970</v>
      </c>
      <c r="L10" s="436">
        <v>8.1999999999999993</v>
      </c>
    </row>
    <row r="11" spans="1:12" x14ac:dyDescent="0.15">
      <c r="B11" s="437" t="s">
        <v>107</v>
      </c>
      <c r="C11" s="438">
        <v>3970</v>
      </c>
      <c r="D11" s="430">
        <v>4.2422234807603942</v>
      </c>
      <c r="E11" s="438">
        <v>3622</v>
      </c>
      <c r="F11" s="439">
        <v>3.4</v>
      </c>
      <c r="G11" s="440">
        <v>3453</v>
      </c>
      <c r="H11" s="433">
        <v>2.87</v>
      </c>
      <c r="I11" s="440">
        <v>3006</v>
      </c>
      <c r="J11" s="441">
        <v>2.2999999999999998</v>
      </c>
      <c r="K11" s="442">
        <v>2748</v>
      </c>
      <c r="L11" s="436">
        <v>1.9</v>
      </c>
    </row>
    <row r="12" spans="1:12" x14ac:dyDescent="0.15">
      <c r="B12" s="437" t="s">
        <v>108</v>
      </c>
      <c r="C12" s="438">
        <v>1195</v>
      </c>
      <c r="D12" s="430">
        <v>1.2769413248132675</v>
      </c>
      <c r="E12" s="438">
        <v>969</v>
      </c>
      <c r="F12" s="439">
        <v>0.9</v>
      </c>
      <c r="G12" s="440">
        <v>939</v>
      </c>
      <c r="H12" s="433">
        <v>0.78</v>
      </c>
      <c r="I12" s="440">
        <v>717</v>
      </c>
      <c r="J12" s="441">
        <v>0.5</v>
      </c>
      <c r="K12" s="442">
        <v>516</v>
      </c>
      <c r="L12" s="436">
        <v>0.4</v>
      </c>
    </row>
    <row r="13" spans="1:12" x14ac:dyDescent="0.15">
      <c r="A13" s="209"/>
      <c r="B13" s="437" t="s">
        <v>109</v>
      </c>
      <c r="C13" s="438">
        <v>335</v>
      </c>
      <c r="D13" s="430">
        <v>0.35797099900622975</v>
      </c>
      <c r="E13" s="438">
        <v>255</v>
      </c>
      <c r="F13" s="439">
        <v>0.2</v>
      </c>
      <c r="G13" s="440">
        <v>273</v>
      </c>
      <c r="H13" s="433">
        <v>0.23</v>
      </c>
      <c r="I13" s="440">
        <v>150</v>
      </c>
      <c r="J13" s="441">
        <v>0.1</v>
      </c>
      <c r="K13" s="442">
        <v>116</v>
      </c>
      <c r="L13" s="436">
        <v>0.1</v>
      </c>
    </row>
    <row r="14" spans="1:12" x14ac:dyDescent="0.15">
      <c r="B14" s="437" t="s">
        <v>110</v>
      </c>
      <c r="C14" s="438">
        <v>62</v>
      </c>
      <c r="D14" s="430">
        <v>6.6251349069809687E-2</v>
      </c>
      <c r="E14" s="438">
        <v>47</v>
      </c>
      <c r="F14" s="439">
        <v>0</v>
      </c>
      <c r="G14" s="440">
        <v>66</v>
      </c>
      <c r="H14" s="433">
        <v>0.05</v>
      </c>
      <c r="I14" s="440">
        <v>50</v>
      </c>
      <c r="J14" s="441">
        <v>0</v>
      </c>
      <c r="K14" s="442">
        <v>26</v>
      </c>
      <c r="L14" s="436">
        <v>0</v>
      </c>
    </row>
    <row r="15" spans="1:12" x14ac:dyDescent="0.15">
      <c r="B15" s="437" t="s">
        <v>111</v>
      </c>
      <c r="C15" s="438">
        <v>8</v>
      </c>
      <c r="D15" s="430">
        <v>8.5485611702980253E-3</v>
      </c>
      <c r="E15" s="438">
        <v>14</v>
      </c>
      <c r="F15" s="439">
        <v>0</v>
      </c>
      <c r="G15" s="440">
        <v>12</v>
      </c>
      <c r="H15" s="433">
        <v>0.01</v>
      </c>
      <c r="I15" s="440">
        <v>15</v>
      </c>
      <c r="J15" s="441">
        <v>0</v>
      </c>
      <c r="K15" s="442">
        <v>4</v>
      </c>
      <c r="L15" s="436">
        <v>0</v>
      </c>
    </row>
    <row r="16" spans="1:12" ht="14.25" thickBot="1" x14ac:dyDescent="0.2">
      <c r="B16" s="443" t="s">
        <v>112</v>
      </c>
      <c r="C16" s="444">
        <v>25</v>
      </c>
      <c r="D16" s="430">
        <v>2.6714253657181324E-2</v>
      </c>
      <c r="E16" s="444">
        <v>26</v>
      </c>
      <c r="F16" s="445">
        <v>0</v>
      </c>
      <c r="G16" s="446">
        <v>21</v>
      </c>
      <c r="H16" s="447">
        <v>0.02</v>
      </c>
      <c r="I16" s="446">
        <v>12</v>
      </c>
      <c r="J16" s="448">
        <v>0</v>
      </c>
      <c r="K16" s="449">
        <v>16</v>
      </c>
      <c r="L16" s="450">
        <v>0</v>
      </c>
    </row>
    <row r="17" spans="2:12" ht="15" thickTop="1" thickBot="1" x14ac:dyDescent="0.2">
      <c r="B17" s="451" t="s">
        <v>27</v>
      </c>
      <c r="C17" s="452">
        <v>93583</v>
      </c>
      <c r="D17" s="453">
        <v>100</v>
      </c>
      <c r="E17" s="452">
        <v>107245</v>
      </c>
      <c r="F17" s="454">
        <v>100</v>
      </c>
      <c r="G17" s="455">
        <v>120504</v>
      </c>
      <c r="H17" s="456">
        <v>100.01</v>
      </c>
      <c r="I17" s="455">
        <v>130678</v>
      </c>
      <c r="J17" s="457">
        <v>100</v>
      </c>
      <c r="K17" s="458">
        <f>SUM(K7:K16)</f>
        <v>145609</v>
      </c>
      <c r="L17" s="459">
        <v>100</v>
      </c>
    </row>
    <row r="18" spans="2:12" x14ac:dyDescent="0.15">
      <c r="B18" s="207"/>
      <c r="C18" s="207"/>
      <c r="D18" s="207"/>
      <c r="E18" s="207"/>
      <c r="F18" s="207"/>
      <c r="G18" s="207"/>
      <c r="H18" s="207"/>
      <c r="I18" s="207"/>
      <c r="J18" s="207"/>
      <c r="K18" s="207"/>
      <c r="L18" s="208"/>
    </row>
    <row r="19" spans="2:12" x14ac:dyDescent="0.15">
      <c r="B19" s="207" t="s">
        <v>184</v>
      </c>
      <c r="C19" s="207"/>
      <c r="D19" s="207"/>
      <c r="E19" s="207"/>
      <c r="F19" s="207"/>
      <c r="G19" s="207"/>
      <c r="H19" s="207"/>
      <c r="I19" s="207"/>
      <c r="J19" s="207"/>
      <c r="K19" s="207"/>
      <c r="L19" s="208"/>
    </row>
    <row r="20" spans="2:12" x14ac:dyDescent="0.15">
      <c r="B20" s="207" t="s">
        <v>218</v>
      </c>
      <c r="C20" s="207"/>
      <c r="D20" s="207"/>
      <c r="E20" s="207"/>
      <c r="F20" s="207"/>
      <c r="G20" s="207"/>
      <c r="H20" s="207"/>
      <c r="I20" s="207"/>
      <c r="J20" s="207"/>
      <c r="K20" s="207"/>
      <c r="L20" s="208"/>
    </row>
    <row r="21" spans="2:12" x14ac:dyDescent="0.15">
      <c r="B21" s="211" t="s">
        <v>234</v>
      </c>
      <c r="C21" s="211"/>
      <c r="D21" s="211"/>
      <c r="E21" s="211"/>
      <c r="F21" s="211"/>
      <c r="G21" s="211"/>
      <c r="H21" s="211"/>
      <c r="I21" s="211"/>
      <c r="J21" s="211"/>
      <c r="K21" s="211"/>
      <c r="L21" s="212"/>
    </row>
  </sheetData>
  <mergeCells count="6">
    <mergeCell ref="K5:L5"/>
    <mergeCell ref="E5:F5"/>
    <mergeCell ref="G5:H5"/>
    <mergeCell ref="I5:J5"/>
    <mergeCell ref="B2:I2"/>
    <mergeCell ref="C5:D5"/>
  </mergeCells>
  <phoneticPr fontId="3"/>
  <pageMargins left="0.75" right="0.75" top="1" bottom="1" header="0.51200000000000001" footer="0.51200000000000001"/>
  <pageSetup paperSize="9"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0">
    <tabColor indexed="13"/>
  </sheetPr>
  <dimension ref="A1:Y20"/>
  <sheetViews>
    <sheetView showGridLines="0" zoomScale="76" zoomScaleNormal="76" workbookViewId="0"/>
  </sheetViews>
  <sheetFormatPr defaultColWidth="9" defaultRowHeight="13.5" x14ac:dyDescent="0.15"/>
  <cols>
    <col min="1" max="1" width="9" style="104"/>
    <col min="2" max="2" width="2.875" style="215" customWidth="1"/>
    <col min="3" max="3" width="6.5" style="215" customWidth="1"/>
    <col min="4" max="4" width="10.375" style="215" customWidth="1"/>
    <col min="5" max="5" width="7.5" style="215" customWidth="1"/>
    <col min="6" max="6" width="10.5" style="215" bestFit="1" customWidth="1"/>
    <col min="7" max="7" width="8.25" style="215" bestFit="1" customWidth="1"/>
    <col min="8" max="8" width="10.5" style="215" bestFit="1" customWidth="1"/>
    <col min="9" max="9" width="8.25" style="215" bestFit="1" customWidth="1"/>
    <col min="10" max="10" width="10.5" style="215" bestFit="1" customWidth="1"/>
    <col min="11" max="11" width="8.5" style="215" bestFit="1" customWidth="1"/>
    <col min="12" max="12" width="10.25" style="215" customWidth="1"/>
    <col min="13" max="22" width="9.625" style="215" customWidth="1"/>
    <col min="23" max="23" width="9.125" style="215" bestFit="1" customWidth="1"/>
    <col min="24" max="24" width="9.625" style="215" customWidth="1"/>
    <col min="25" max="16384" width="9" style="215"/>
  </cols>
  <sheetData>
    <row r="1" spans="1:25" s="104" customFormat="1" ht="17.25" x14ac:dyDescent="0.2">
      <c r="A1" s="104" t="s">
        <v>143</v>
      </c>
      <c r="B1" s="105" t="s">
        <v>196</v>
      </c>
    </row>
    <row r="2" spans="1:25" ht="17.25" x14ac:dyDescent="0.15">
      <c r="A2" s="104" t="s">
        <v>144</v>
      </c>
      <c r="B2" s="860" t="s">
        <v>103</v>
      </c>
      <c r="C2" s="860"/>
      <c r="D2" s="860"/>
      <c r="E2" s="860"/>
      <c r="F2" s="860"/>
      <c r="G2" s="860"/>
      <c r="H2" s="214"/>
      <c r="I2" s="214"/>
      <c r="J2" s="214"/>
      <c r="K2" s="214"/>
      <c r="L2" s="214"/>
      <c r="M2" s="214"/>
      <c r="N2" s="214"/>
      <c r="O2" s="214"/>
      <c r="P2" s="214"/>
      <c r="Q2" s="214"/>
      <c r="R2" s="214"/>
      <c r="S2" s="214"/>
      <c r="T2" s="214"/>
      <c r="U2" s="214"/>
      <c r="V2" s="214"/>
      <c r="W2" s="214"/>
      <c r="X2" s="214"/>
      <c r="Y2" s="8"/>
    </row>
    <row r="3" spans="1:25" ht="14.25" thickBot="1" x14ac:dyDescent="0.2">
      <c r="B3" s="214"/>
      <c r="C3" s="214"/>
      <c r="D3" s="214"/>
      <c r="E3" s="214"/>
      <c r="F3" s="214"/>
      <c r="G3" s="214"/>
      <c r="H3" s="214"/>
      <c r="I3" s="214"/>
      <c r="J3" s="214"/>
      <c r="K3" s="214"/>
      <c r="L3" s="214"/>
      <c r="M3" s="214"/>
      <c r="N3" s="214"/>
      <c r="O3" s="214"/>
      <c r="P3" s="214"/>
      <c r="Q3" s="214"/>
      <c r="R3" s="214"/>
      <c r="S3" s="214"/>
      <c r="T3" s="214"/>
      <c r="U3" s="214"/>
      <c r="V3" s="214"/>
      <c r="W3" s="214"/>
      <c r="X3" s="736" t="s">
        <v>401</v>
      </c>
      <c r="Y3" s="8"/>
    </row>
    <row r="4" spans="1:25" x14ac:dyDescent="0.15">
      <c r="B4" s="850" t="s">
        <v>38</v>
      </c>
      <c r="C4" s="851"/>
      <c r="D4" s="852"/>
      <c r="E4" s="843" t="s">
        <v>4</v>
      </c>
      <c r="F4" s="836"/>
      <c r="G4" s="836"/>
      <c r="H4" s="836"/>
      <c r="I4" s="836"/>
      <c r="J4" s="836"/>
      <c r="K4" s="836"/>
      <c r="L4" s="836"/>
      <c r="M4" s="836"/>
      <c r="N4" s="837"/>
      <c r="O4" s="835" t="s">
        <v>84</v>
      </c>
      <c r="P4" s="836"/>
      <c r="Q4" s="836"/>
      <c r="R4" s="836"/>
      <c r="S4" s="837"/>
      <c r="T4" s="838" t="s">
        <v>85</v>
      </c>
      <c r="U4" s="839"/>
      <c r="V4" s="839"/>
      <c r="W4" s="839"/>
      <c r="X4" s="840"/>
      <c r="Y4" s="8"/>
    </row>
    <row r="5" spans="1:25" x14ac:dyDescent="0.15">
      <c r="B5" s="853"/>
      <c r="C5" s="854"/>
      <c r="D5" s="855"/>
      <c r="E5" s="847" t="s">
        <v>232</v>
      </c>
      <c r="F5" s="848"/>
      <c r="G5" s="849" t="s">
        <v>231</v>
      </c>
      <c r="H5" s="848"/>
      <c r="I5" s="849" t="s">
        <v>230</v>
      </c>
      <c r="J5" s="848"/>
      <c r="K5" s="841" t="s">
        <v>229</v>
      </c>
      <c r="L5" s="861"/>
      <c r="M5" s="841" t="s">
        <v>248</v>
      </c>
      <c r="N5" s="842"/>
      <c r="O5" s="460" t="s">
        <v>232</v>
      </c>
      <c r="P5" s="240" t="s">
        <v>231</v>
      </c>
      <c r="Q5" s="239" t="s">
        <v>230</v>
      </c>
      <c r="R5" s="461" t="s">
        <v>229</v>
      </c>
      <c r="S5" s="462" t="s">
        <v>249</v>
      </c>
      <c r="T5" s="463" t="s">
        <v>232</v>
      </c>
      <c r="U5" s="240" t="s">
        <v>231</v>
      </c>
      <c r="V5" s="239" t="s">
        <v>230</v>
      </c>
      <c r="W5" s="461" t="s">
        <v>229</v>
      </c>
      <c r="X5" s="464" t="s">
        <v>249</v>
      </c>
      <c r="Y5" s="8"/>
    </row>
    <row r="6" spans="1:25" s="218" customFormat="1" ht="14.25" thickBot="1" x14ac:dyDescent="0.2">
      <c r="A6" s="216"/>
      <c r="B6" s="856"/>
      <c r="C6" s="857"/>
      <c r="D6" s="858"/>
      <c r="E6" s="465" t="s">
        <v>7</v>
      </c>
      <c r="F6" s="466" t="s">
        <v>139</v>
      </c>
      <c r="G6" s="467" t="s">
        <v>7</v>
      </c>
      <c r="H6" s="466" t="s">
        <v>139</v>
      </c>
      <c r="I6" s="467" t="s">
        <v>7</v>
      </c>
      <c r="J6" s="468" t="s">
        <v>139</v>
      </c>
      <c r="K6" s="469" t="s">
        <v>7</v>
      </c>
      <c r="L6" s="470" t="s">
        <v>139</v>
      </c>
      <c r="M6" s="469" t="s">
        <v>7</v>
      </c>
      <c r="N6" s="471" t="s">
        <v>139</v>
      </c>
      <c r="O6" s="472" t="s">
        <v>139</v>
      </c>
      <c r="P6" s="466" t="s">
        <v>139</v>
      </c>
      <c r="Q6" s="473" t="s">
        <v>139</v>
      </c>
      <c r="R6" s="470" t="s">
        <v>139</v>
      </c>
      <c r="S6" s="471" t="s">
        <v>139</v>
      </c>
      <c r="T6" s="467" t="s">
        <v>246</v>
      </c>
      <c r="U6" s="466" t="s">
        <v>246</v>
      </c>
      <c r="V6" s="473" t="s">
        <v>246</v>
      </c>
      <c r="W6" s="470" t="s">
        <v>246</v>
      </c>
      <c r="X6" s="474" t="s">
        <v>139</v>
      </c>
      <c r="Y6" s="217"/>
    </row>
    <row r="7" spans="1:25" ht="14.25" thickTop="1" x14ac:dyDescent="0.15">
      <c r="B7" s="844" t="s">
        <v>40</v>
      </c>
      <c r="C7" s="845"/>
      <c r="D7" s="846"/>
      <c r="E7" s="475">
        <v>93583</v>
      </c>
      <c r="F7" s="476">
        <v>100</v>
      </c>
      <c r="G7" s="477">
        <v>107245</v>
      </c>
      <c r="H7" s="478">
        <v>100</v>
      </c>
      <c r="I7" s="479">
        <v>120504</v>
      </c>
      <c r="J7" s="480">
        <v>100</v>
      </c>
      <c r="K7" s="481">
        <v>130678</v>
      </c>
      <c r="L7" s="482">
        <v>100</v>
      </c>
      <c r="M7" s="483">
        <v>145609</v>
      </c>
      <c r="N7" s="484">
        <v>100</v>
      </c>
      <c r="O7" s="476">
        <v>100</v>
      </c>
      <c r="P7" s="478">
        <v>100</v>
      </c>
      <c r="Q7" s="485">
        <v>100</v>
      </c>
      <c r="R7" s="486">
        <v>100</v>
      </c>
      <c r="S7" s="487">
        <v>100</v>
      </c>
      <c r="T7" s="476">
        <v>100</v>
      </c>
      <c r="U7" s="478">
        <v>100</v>
      </c>
      <c r="V7" s="485">
        <v>100</v>
      </c>
      <c r="W7" s="488">
        <v>100</v>
      </c>
      <c r="X7" s="489">
        <v>100</v>
      </c>
      <c r="Y7" s="219"/>
    </row>
    <row r="8" spans="1:25" ht="13.5" customHeight="1" x14ac:dyDescent="0.15">
      <c r="B8" s="867" t="s">
        <v>93</v>
      </c>
      <c r="C8" s="873" t="s">
        <v>27</v>
      </c>
      <c r="D8" s="874"/>
      <c r="E8" s="490">
        <v>58665</v>
      </c>
      <c r="F8" s="491">
        <v>62.7</v>
      </c>
      <c r="G8" s="492">
        <v>61790</v>
      </c>
      <c r="H8" s="493">
        <v>57.6</v>
      </c>
      <c r="I8" s="494">
        <v>63269</v>
      </c>
      <c r="J8" s="495">
        <v>52.5</v>
      </c>
      <c r="K8" s="440">
        <v>64901</v>
      </c>
      <c r="L8" s="496">
        <v>49.664824989669263</v>
      </c>
      <c r="M8" s="442">
        <f>M9+M13</f>
        <v>67719</v>
      </c>
      <c r="N8" s="497">
        <v>46.5</v>
      </c>
      <c r="O8" s="491">
        <v>55.7</v>
      </c>
      <c r="P8" s="493">
        <v>53.6</v>
      </c>
      <c r="Q8" s="498">
        <v>49.1</v>
      </c>
      <c r="R8" s="499">
        <v>48.1</v>
      </c>
      <c r="S8" s="487">
        <v>45.3</v>
      </c>
      <c r="T8" s="491">
        <v>72</v>
      </c>
      <c r="U8" s="493">
        <v>70</v>
      </c>
      <c r="V8" s="500">
        <v>66.599999999999994</v>
      </c>
      <c r="W8" s="501">
        <v>64.3</v>
      </c>
      <c r="X8" s="502">
        <v>60.8</v>
      </c>
      <c r="Y8" s="8"/>
    </row>
    <row r="9" spans="1:25" ht="13.5" customHeight="1" x14ac:dyDescent="0.15">
      <c r="B9" s="868"/>
      <c r="C9" s="870" t="s">
        <v>94</v>
      </c>
      <c r="D9" s="220" t="s">
        <v>86</v>
      </c>
      <c r="E9" s="490">
        <v>51133</v>
      </c>
      <c r="F9" s="491">
        <v>54.6</v>
      </c>
      <c r="G9" s="492">
        <v>54558</v>
      </c>
      <c r="H9" s="493">
        <v>50.9</v>
      </c>
      <c r="I9" s="494">
        <v>56539</v>
      </c>
      <c r="J9" s="495">
        <v>46.9</v>
      </c>
      <c r="K9" s="440">
        <v>59382</v>
      </c>
      <c r="L9" s="496">
        <v>45.441466811552061</v>
      </c>
      <c r="M9" s="442">
        <f>SUM(M10:M12)</f>
        <v>63218</v>
      </c>
      <c r="N9" s="497">
        <v>43.4</v>
      </c>
      <c r="O9" s="491">
        <v>49.4</v>
      </c>
      <c r="P9" s="493">
        <v>48.2</v>
      </c>
      <c r="Q9" s="498">
        <v>44.9</v>
      </c>
      <c r="R9" s="499">
        <v>44.8</v>
      </c>
      <c r="S9" s="487">
        <v>42.6</v>
      </c>
      <c r="T9" s="491">
        <v>58.4</v>
      </c>
      <c r="U9" s="493">
        <v>57.9</v>
      </c>
      <c r="V9" s="498">
        <v>56.3</v>
      </c>
      <c r="W9" s="503">
        <v>55.8</v>
      </c>
      <c r="X9" s="504">
        <v>54.1</v>
      </c>
      <c r="Y9" s="8"/>
    </row>
    <row r="10" spans="1:25" x14ac:dyDescent="0.15">
      <c r="B10" s="868"/>
      <c r="C10" s="871"/>
      <c r="D10" s="220" t="s">
        <v>87</v>
      </c>
      <c r="E10" s="490">
        <v>16638</v>
      </c>
      <c r="F10" s="491">
        <v>17.8</v>
      </c>
      <c r="G10" s="492">
        <v>18902</v>
      </c>
      <c r="H10" s="493">
        <v>17.600000000000001</v>
      </c>
      <c r="I10" s="494">
        <v>20324</v>
      </c>
      <c r="J10" s="495">
        <v>16.899999999999999</v>
      </c>
      <c r="K10" s="440">
        <v>22160</v>
      </c>
      <c r="L10" s="496">
        <v>16.957712851436355</v>
      </c>
      <c r="M10" s="442">
        <v>24369</v>
      </c>
      <c r="N10" s="497">
        <v>16.7</v>
      </c>
      <c r="O10" s="491">
        <v>16.5</v>
      </c>
      <c r="P10" s="493">
        <v>16.8</v>
      </c>
      <c r="Q10" s="498">
        <v>16.100000000000001</v>
      </c>
      <c r="R10" s="499">
        <v>16.100000000000001</v>
      </c>
      <c r="S10" s="487">
        <v>15.4</v>
      </c>
      <c r="T10" s="491">
        <v>18.899999999999999</v>
      </c>
      <c r="U10" s="493">
        <v>19.600000000000001</v>
      </c>
      <c r="V10" s="498">
        <v>19.8</v>
      </c>
      <c r="W10" s="503">
        <v>20.100000000000001</v>
      </c>
      <c r="X10" s="504">
        <v>20</v>
      </c>
      <c r="Y10" s="8"/>
    </row>
    <row r="11" spans="1:25" x14ac:dyDescent="0.15">
      <c r="B11" s="868"/>
      <c r="C11" s="871"/>
      <c r="D11" s="220" t="s">
        <v>88</v>
      </c>
      <c r="E11" s="490">
        <v>25940</v>
      </c>
      <c r="F11" s="491">
        <v>27.7</v>
      </c>
      <c r="G11" s="492">
        <v>25996</v>
      </c>
      <c r="H11" s="493">
        <v>24.2</v>
      </c>
      <c r="I11" s="494">
        <v>25997</v>
      </c>
      <c r="J11" s="495">
        <v>21.6</v>
      </c>
      <c r="K11" s="440">
        <v>26938</v>
      </c>
      <c r="L11" s="496">
        <v>20.614028375089916</v>
      </c>
      <c r="M11" s="442">
        <v>28171</v>
      </c>
      <c r="N11" s="497">
        <v>19.3</v>
      </c>
      <c r="O11" s="491">
        <v>25.6</v>
      </c>
      <c r="P11" s="493">
        <v>23.7</v>
      </c>
      <c r="Q11" s="498">
        <v>21.5</v>
      </c>
      <c r="R11" s="499">
        <v>21.4</v>
      </c>
      <c r="S11" s="487">
        <v>20.3</v>
      </c>
      <c r="T11" s="491">
        <v>31.9</v>
      </c>
      <c r="U11" s="493">
        <v>29.9</v>
      </c>
      <c r="V11" s="498">
        <v>27.9</v>
      </c>
      <c r="W11" s="503">
        <v>26.8</v>
      </c>
      <c r="X11" s="504">
        <v>25</v>
      </c>
      <c r="Y11" s="8"/>
    </row>
    <row r="12" spans="1:25" x14ac:dyDescent="0.15">
      <c r="B12" s="868"/>
      <c r="C12" s="872"/>
      <c r="D12" s="220" t="s">
        <v>89</v>
      </c>
      <c r="E12" s="490">
        <v>8555</v>
      </c>
      <c r="F12" s="491">
        <v>9.1</v>
      </c>
      <c r="G12" s="492">
        <v>9660</v>
      </c>
      <c r="H12" s="493">
        <v>9</v>
      </c>
      <c r="I12" s="494">
        <v>10218</v>
      </c>
      <c r="J12" s="495">
        <v>8.5</v>
      </c>
      <c r="K12" s="440">
        <v>10284</v>
      </c>
      <c r="L12" s="496">
        <v>7.8697255850257886</v>
      </c>
      <c r="M12" s="442">
        <v>10678</v>
      </c>
      <c r="N12" s="497">
        <v>7.3</v>
      </c>
      <c r="O12" s="491">
        <v>7.4</v>
      </c>
      <c r="P12" s="493">
        <v>7.6</v>
      </c>
      <c r="Q12" s="498">
        <v>7.3</v>
      </c>
      <c r="R12" s="503">
        <v>7.2</v>
      </c>
      <c r="S12" s="505">
        <v>6.9</v>
      </c>
      <c r="T12" s="491">
        <v>7.6</v>
      </c>
      <c r="U12" s="493">
        <v>8.4</v>
      </c>
      <c r="V12" s="498">
        <v>8.6999999999999993</v>
      </c>
      <c r="W12" s="503">
        <v>8.9</v>
      </c>
      <c r="X12" s="504">
        <v>9</v>
      </c>
      <c r="Y12" s="8"/>
    </row>
    <row r="13" spans="1:25" x14ac:dyDescent="0.15">
      <c r="A13" s="215"/>
      <c r="B13" s="869"/>
      <c r="C13" s="221" t="s">
        <v>90</v>
      </c>
      <c r="D13" s="220"/>
      <c r="E13" s="490">
        <v>7532</v>
      </c>
      <c r="F13" s="491">
        <v>8</v>
      </c>
      <c r="G13" s="492">
        <v>7232</v>
      </c>
      <c r="H13" s="493">
        <v>6.7</v>
      </c>
      <c r="I13" s="494">
        <v>6730</v>
      </c>
      <c r="J13" s="495">
        <v>5.6</v>
      </c>
      <c r="K13" s="440">
        <v>5519</v>
      </c>
      <c r="L13" s="496">
        <v>4.2233581781172047</v>
      </c>
      <c r="M13" s="442">
        <v>4501</v>
      </c>
      <c r="N13" s="497">
        <v>3.1</v>
      </c>
      <c r="O13" s="491">
        <v>6.2</v>
      </c>
      <c r="P13" s="493">
        <v>5.5</v>
      </c>
      <c r="Q13" s="498">
        <v>4.0999999999999996</v>
      </c>
      <c r="R13" s="499">
        <v>3.4</v>
      </c>
      <c r="S13" s="487">
        <v>2.7</v>
      </c>
      <c r="T13" s="491">
        <v>13.6</v>
      </c>
      <c r="U13" s="493">
        <v>12.1</v>
      </c>
      <c r="V13" s="498">
        <v>10.199999999999999</v>
      </c>
      <c r="W13" s="503">
        <v>8.6</v>
      </c>
      <c r="X13" s="504">
        <v>6.8</v>
      </c>
      <c r="Y13" s="8"/>
    </row>
    <row r="14" spans="1:25" x14ac:dyDescent="0.15">
      <c r="B14" s="847" t="s">
        <v>91</v>
      </c>
      <c r="C14" s="862"/>
      <c r="D14" s="863"/>
      <c r="E14" s="490">
        <v>804</v>
      </c>
      <c r="F14" s="491">
        <v>0.9</v>
      </c>
      <c r="G14" s="492">
        <v>1179</v>
      </c>
      <c r="H14" s="493">
        <v>1.1000000000000001</v>
      </c>
      <c r="I14" s="494">
        <v>3135</v>
      </c>
      <c r="J14" s="495">
        <v>2.6</v>
      </c>
      <c r="K14" s="440">
        <v>2863</v>
      </c>
      <c r="L14" s="496">
        <v>2.1908814031436052</v>
      </c>
      <c r="M14" s="442">
        <v>1925</v>
      </c>
      <c r="N14" s="497">
        <v>1.3</v>
      </c>
      <c r="O14" s="491">
        <v>0.8</v>
      </c>
      <c r="P14" s="493">
        <v>1</v>
      </c>
      <c r="Q14" s="498">
        <v>1.4</v>
      </c>
      <c r="R14" s="499">
        <v>1.2</v>
      </c>
      <c r="S14" s="487">
        <v>1.2</v>
      </c>
      <c r="T14" s="491">
        <v>0.4</v>
      </c>
      <c r="U14" s="493">
        <v>0.5</v>
      </c>
      <c r="V14" s="498">
        <v>0.9</v>
      </c>
      <c r="W14" s="503">
        <v>0.9</v>
      </c>
      <c r="X14" s="504">
        <v>0.9</v>
      </c>
      <c r="Y14" s="8"/>
    </row>
    <row r="15" spans="1:25" ht="14.25" thickBot="1" x14ac:dyDescent="0.2">
      <c r="B15" s="864" t="s">
        <v>92</v>
      </c>
      <c r="C15" s="865"/>
      <c r="D15" s="866"/>
      <c r="E15" s="506">
        <v>34114</v>
      </c>
      <c r="F15" s="507">
        <v>36.5</v>
      </c>
      <c r="G15" s="508">
        <v>44276</v>
      </c>
      <c r="H15" s="509">
        <v>41.3</v>
      </c>
      <c r="I15" s="510">
        <v>54096</v>
      </c>
      <c r="J15" s="511">
        <v>44.9</v>
      </c>
      <c r="K15" s="512">
        <v>62886</v>
      </c>
      <c r="L15" s="513">
        <v>48.122866894197955</v>
      </c>
      <c r="M15" s="514">
        <v>75960</v>
      </c>
      <c r="N15" s="515">
        <v>52.2</v>
      </c>
      <c r="O15" s="507">
        <v>43.6</v>
      </c>
      <c r="P15" s="509">
        <v>45.4</v>
      </c>
      <c r="Q15" s="516">
        <v>49.1</v>
      </c>
      <c r="R15" s="517">
        <v>50.6</v>
      </c>
      <c r="S15" s="518">
        <v>53.5</v>
      </c>
      <c r="T15" s="507">
        <v>27.6</v>
      </c>
      <c r="U15" s="509">
        <v>29.5</v>
      </c>
      <c r="V15" s="516">
        <v>32.4</v>
      </c>
      <c r="W15" s="519">
        <v>34.5</v>
      </c>
      <c r="X15" s="520">
        <v>38</v>
      </c>
      <c r="Y15" s="8"/>
    </row>
    <row r="16" spans="1:25" x14ac:dyDescent="0.15">
      <c r="B16" s="241"/>
      <c r="C16" s="241"/>
      <c r="D16" s="241"/>
      <c r="E16" s="222"/>
      <c r="F16" s="214"/>
      <c r="G16" s="222"/>
      <c r="H16" s="214"/>
      <c r="I16" s="222"/>
      <c r="J16" s="223"/>
      <c r="K16" s="222"/>
      <c r="L16" s="214"/>
      <c r="M16" s="224"/>
      <c r="N16" s="224"/>
      <c r="O16" s="214"/>
      <c r="P16" s="214"/>
      <c r="Q16" s="214"/>
      <c r="R16" s="214"/>
      <c r="S16" s="214"/>
      <c r="T16" s="214"/>
      <c r="U16" s="214"/>
      <c r="V16" s="214"/>
      <c r="W16" s="214"/>
      <c r="X16" s="214"/>
      <c r="Y16" s="8"/>
    </row>
    <row r="17" spans="2:25" x14ac:dyDescent="0.15">
      <c r="B17" s="214" t="s">
        <v>82</v>
      </c>
      <c r="C17" s="214"/>
      <c r="D17" s="214"/>
      <c r="E17" s="214"/>
      <c r="F17" s="214"/>
      <c r="G17" s="214"/>
      <c r="H17" s="214"/>
      <c r="I17" s="214"/>
      <c r="J17" s="214"/>
      <c r="K17" s="214"/>
      <c r="L17" s="214"/>
      <c r="M17" s="224"/>
      <c r="N17" s="224"/>
      <c r="O17" s="214"/>
      <c r="P17" s="214"/>
      <c r="Q17" s="214"/>
      <c r="R17" s="214"/>
      <c r="S17" s="214"/>
      <c r="T17" s="214"/>
      <c r="U17" s="214"/>
      <c r="V17" s="214"/>
      <c r="W17" s="214"/>
      <c r="X17" s="214"/>
      <c r="Y17" s="8"/>
    </row>
    <row r="18" spans="2:25" ht="13.5" customHeight="1" x14ac:dyDescent="0.15">
      <c r="B18" s="226" t="s">
        <v>236</v>
      </c>
      <c r="C18" s="225"/>
      <c r="D18" s="225"/>
      <c r="E18" s="225"/>
      <c r="F18" s="225"/>
      <c r="G18" s="225"/>
      <c r="H18" s="225"/>
      <c r="I18" s="225"/>
      <c r="J18" s="225"/>
      <c r="K18" s="226"/>
      <c r="L18" s="226"/>
      <c r="M18" s="226"/>
      <c r="N18" s="226"/>
      <c r="O18" s="226"/>
      <c r="P18" s="226"/>
      <c r="Q18" s="226"/>
      <c r="R18" s="226"/>
      <c r="S18" s="226"/>
      <c r="T18" s="226"/>
      <c r="U18" s="226"/>
      <c r="V18" s="226"/>
      <c r="W18" s="226"/>
      <c r="X18" s="227"/>
      <c r="Y18" s="8"/>
    </row>
    <row r="19" spans="2:25" ht="13.5" customHeight="1" x14ac:dyDescent="0.15">
      <c r="B19" s="226" t="s">
        <v>235</v>
      </c>
      <c r="C19" s="228"/>
      <c r="D19" s="228"/>
      <c r="E19" s="228"/>
      <c r="F19" s="228"/>
      <c r="G19" s="228"/>
      <c r="H19" s="228"/>
      <c r="I19" s="228"/>
      <c r="J19" s="228"/>
      <c r="K19" s="228"/>
      <c r="L19" s="228"/>
      <c r="M19" s="228"/>
      <c r="N19" s="228"/>
      <c r="O19" s="229"/>
      <c r="P19" s="229"/>
      <c r="Q19" s="229"/>
      <c r="R19" s="229"/>
      <c r="S19" s="229"/>
      <c r="T19" s="229"/>
      <c r="U19" s="229"/>
      <c r="V19" s="229"/>
      <c r="W19" s="229"/>
      <c r="X19" s="229"/>
    </row>
    <row r="20" spans="2:25" x14ac:dyDescent="0.15">
      <c r="B20" s="859" t="s">
        <v>185</v>
      </c>
      <c r="C20" s="859"/>
      <c r="D20" s="859"/>
      <c r="E20" s="859"/>
      <c r="F20" s="859"/>
      <c r="G20" s="859"/>
      <c r="H20" s="859"/>
      <c r="I20" s="859"/>
      <c r="J20" s="859"/>
    </row>
  </sheetData>
  <mergeCells count="17">
    <mergeCell ref="B20:J20"/>
    <mergeCell ref="B2:G2"/>
    <mergeCell ref="K5:L5"/>
    <mergeCell ref="I5:J5"/>
    <mergeCell ref="B14:D14"/>
    <mergeCell ref="B15:D15"/>
    <mergeCell ref="B8:B13"/>
    <mergeCell ref="C9:C12"/>
    <mergeCell ref="C8:D8"/>
    <mergeCell ref="O4:S4"/>
    <mergeCell ref="T4:X4"/>
    <mergeCell ref="M5:N5"/>
    <mergeCell ref="E4:N4"/>
    <mergeCell ref="B7:D7"/>
    <mergeCell ref="E5:F5"/>
    <mergeCell ref="G5:H5"/>
    <mergeCell ref="B4:D6"/>
  </mergeCells>
  <phoneticPr fontId="3"/>
  <pageMargins left="0.19685039370078741" right="0.19685039370078741" top="0.98425196850393704" bottom="0.98425196850393704" header="0.51181102362204722" footer="0.51181102362204722"/>
  <pageSetup paperSize="9" scale="70" orientation="landscape" r:id="rId1"/>
  <headerFooter alignWithMargins="0"/>
  <ignoredErrors>
    <ignoredError sqref="M9" formulaRang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tabColor indexed="13"/>
  </sheetPr>
  <dimension ref="A1:K34"/>
  <sheetViews>
    <sheetView showGridLines="0" zoomScaleNormal="100" workbookViewId="0">
      <selection activeCell="J47" sqref="J47"/>
    </sheetView>
  </sheetViews>
  <sheetFormatPr defaultColWidth="9" defaultRowHeight="13.5" x14ac:dyDescent="0.15"/>
  <cols>
    <col min="1" max="1" width="9" style="5"/>
    <col min="2" max="4" width="4.375" style="5" customWidth="1"/>
    <col min="5" max="5" width="12.875" style="5" customWidth="1"/>
    <col min="6" max="10" width="9.125" style="5" customWidth="1"/>
    <col min="11" max="11" width="8.125" style="5" customWidth="1"/>
    <col min="12" max="16384" width="9" style="5"/>
  </cols>
  <sheetData>
    <row r="1" spans="1:11" ht="17.25" x14ac:dyDescent="0.2">
      <c r="A1" s="5" t="s">
        <v>143</v>
      </c>
      <c r="B1" s="47" t="s">
        <v>196</v>
      </c>
    </row>
    <row r="2" spans="1:11" ht="17.25" x14ac:dyDescent="0.15">
      <c r="A2" s="5" t="s">
        <v>144</v>
      </c>
      <c r="B2" s="48" t="s">
        <v>80</v>
      </c>
      <c r="C2" s="6"/>
      <c r="D2" s="6"/>
      <c r="E2" s="6"/>
      <c r="F2" s="6"/>
      <c r="G2" s="6"/>
      <c r="H2" s="6"/>
      <c r="I2" s="6"/>
      <c r="J2" s="6"/>
    </row>
    <row r="3" spans="1:11" ht="14.25" thickBot="1" x14ac:dyDescent="0.2">
      <c r="B3" s="6"/>
      <c r="C3" s="6"/>
      <c r="D3" s="6"/>
      <c r="E3" s="6"/>
      <c r="F3" s="6"/>
      <c r="G3" s="6"/>
      <c r="H3" s="6"/>
      <c r="I3" s="49"/>
      <c r="J3" s="50" t="s">
        <v>262</v>
      </c>
      <c r="K3" s="49"/>
    </row>
    <row r="4" spans="1:11" x14ac:dyDescent="0.15">
      <c r="B4" s="51"/>
      <c r="C4" s="52"/>
      <c r="D4" s="52"/>
      <c r="E4" s="53" t="s">
        <v>3</v>
      </c>
      <c r="F4" s="757" t="s">
        <v>232</v>
      </c>
      <c r="G4" s="757" t="s">
        <v>231</v>
      </c>
      <c r="H4" s="746" t="s">
        <v>230</v>
      </c>
      <c r="I4" s="746" t="s">
        <v>239</v>
      </c>
      <c r="J4" s="744" t="s">
        <v>220</v>
      </c>
    </row>
    <row r="5" spans="1:11" ht="14.25" thickBot="1" x14ac:dyDescent="0.2">
      <c r="B5" s="54" t="s">
        <v>130</v>
      </c>
      <c r="C5" s="55"/>
      <c r="D5" s="55"/>
      <c r="E5" s="56"/>
      <c r="F5" s="758"/>
      <c r="G5" s="758"/>
      <c r="H5" s="747"/>
      <c r="I5" s="747"/>
      <c r="J5" s="745"/>
    </row>
    <row r="6" spans="1:11" ht="13.5" customHeight="1" x14ac:dyDescent="0.15">
      <c r="B6" s="748" t="s">
        <v>28</v>
      </c>
      <c r="C6" s="57" t="s">
        <v>25</v>
      </c>
      <c r="D6" s="57"/>
      <c r="E6" s="57"/>
      <c r="F6" s="57"/>
      <c r="G6" s="52"/>
      <c r="H6" s="58"/>
      <c r="I6" s="58"/>
      <c r="J6" s="59"/>
    </row>
    <row r="7" spans="1:11" x14ac:dyDescent="0.15">
      <c r="B7" s="749"/>
      <c r="C7" s="60" t="s">
        <v>131</v>
      </c>
      <c r="D7" s="60"/>
      <c r="E7" s="60"/>
      <c r="F7" s="262">
        <v>223376</v>
      </c>
      <c r="G7" s="263">
        <v>234105</v>
      </c>
      <c r="H7" s="264">
        <v>250125</v>
      </c>
      <c r="I7" s="264">
        <v>260943</v>
      </c>
      <c r="J7" s="265">
        <v>275651</v>
      </c>
    </row>
    <row r="8" spans="1:11" x14ac:dyDescent="0.15">
      <c r="B8" s="749"/>
      <c r="C8" s="61" t="s">
        <v>132</v>
      </c>
      <c r="D8" s="61"/>
      <c r="E8" s="61"/>
      <c r="F8" s="266">
        <v>215865</v>
      </c>
      <c r="G8" s="267">
        <v>231092</v>
      </c>
      <c r="H8" s="268">
        <v>247606</v>
      </c>
      <c r="I8" s="268">
        <v>256274</v>
      </c>
      <c r="J8" s="269">
        <v>272085</v>
      </c>
    </row>
    <row r="9" spans="1:11" x14ac:dyDescent="0.15">
      <c r="B9" s="749"/>
      <c r="C9" s="62" t="s">
        <v>26</v>
      </c>
      <c r="D9" s="62"/>
      <c r="E9" s="62"/>
      <c r="F9" s="62"/>
      <c r="G9" s="270"/>
      <c r="H9" s="271"/>
      <c r="I9" s="271"/>
      <c r="J9" s="272"/>
    </row>
    <row r="10" spans="1:11" x14ac:dyDescent="0.15">
      <c r="B10" s="750"/>
      <c r="C10" s="60" t="s">
        <v>133</v>
      </c>
      <c r="D10" s="60"/>
      <c r="E10" s="60"/>
      <c r="F10" s="262">
        <v>7511</v>
      </c>
      <c r="G10" s="263">
        <v>3013</v>
      </c>
      <c r="H10" s="264">
        <v>2519</v>
      </c>
      <c r="I10" s="264">
        <v>4669</v>
      </c>
      <c r="J10" s="265">
        <v>3566</v>
      </c>
    </row>
    <row r="11" spans="1:11" x14ac:dyDescent="0.15">
      <c r="B11" s="63" t="s">
        <v>134</v>
      </c>
      <c r="C11" s="61"/>
      <c r="D11" s="64"/>
      <c r="E11" s="65"/>
      <c r="F11" s="266">
        <v>257972</v>
      </c>
      <c r="G11" s="267">
        <v>262514</v>
      </c>
      <c r="H11" s="268">
        <v>279272</v>
      </c>
      <c r="I11" s="268">
        <v>279181</v>
      </c>
      <c r="J11" s="269">
        <v>281971</v>
      </c>
      <c r="K11" s="66"/>
    </row>
    <row r="12" spans="1:11" x14ac:dyDescent="0.15">
      <c r="B12" s="63" t="s">
        <v>135</v>
      </c>
      <c r="C12" s="61"/>
      <c r="D12" s="61"/>
      <c r="E12" s="61"/>
      <c r="F12" s="266">
        <v>42107</v>
      </c>
      <c r="G12" s="267">
        <v>31422</v>
      </c>
      <c r="H12" s="268">
        <v>31666</v>
      </c>
      <c r="I12" s="268">
        <v>22907</v>
      </c>
      <c r="J12" s="269">
        <v>9886</v>
      </c>
    </row>
    <row r="13" spans="1:11" x14ac:dyDescent="0.15">
      <c r="B13" s="761" t="s">
        <v>29</v>
      </c>
      <c r="C13" s="754" t="s">
        <v>30</v>
      </c>
      <c r="D13" s="759" t="s">
        <v>36</v>
      </c>
      <c r="E13" s="760"/>
      <c r="F13" s="266">
        <v>110058</v>
      </c>
      <c r="G13" s="267">
        <v>106174</v>
      </c>
      <c r="H13" s="268">
        <v>101779</v>
      </c>
      <c r="I13" s="268">
        <v>98921</v>
      </c>
      <c r="J13" s="269">
        <v>95956</v>
      </c>
    </row>
    <row r="14" spans="1:11" ht="13.5" customHeight="1" x14ac:dyDescent="0.15">
      <c r="B14" s="762"/>
      <c r="C14" s="755"/>
      <c r="D14" s="751" t="s">
        <v>31</v>
      </c>
      <c r="E14" s="237" t="s">
        <v>32</v>
      </c>
      <c r="F14" s="266">
        <v>100529</v>
      </c>
      <c r="G14" s="267">
        <v>97721</v>
      </c>
      <c r="H14" s="268">
        <v>94871</v>
      </c>
      <c r="I14" s="268">
        <v>92541</v>
      </c>
      <c r="J14" s="269">
        <v>89552</v>
      </c>
    </row>
    <row r="15" spans="1:11" x14ac:dyDescent="0.15">
      <c r="B15" s="762"/>
      <c r="C15" s="755"/>
      <c r="D15" s="752"/>
      <c r="E15" s="67" t="s">
        <v>33</v>
      </c>
      <c r="F15" s="266">
        <v>48512</v>
      </c>
      <c r="G15" s="267">
        <v>48402</v>
      </c>
      <c r="H15" s="268">
        <v>45882</v>
      </c>
      <c r="I15" s="268">
        <v>45718</v>
      </c>
      <c r="J15" s="269">
        <v>46390</v>
      </c>
    </row>
    <row r="16" spans="1:11" x14ac:dyDescent="0.15">
      <c r="B16" s="762"/>
      <c r="C16" s="755"/>
      <c r="D16" s="753"/>
      <c r="E16" s="67" t="s">
        <v>34</v>
      </c>
      <c r="F16" s="266">
        <v>52017</v>
      </c>
      <c r="G16" s="267">
        <v>49319</v>
      </c>
      <c r="H16" s="268">
        <v>48989</v>
      </c>
      <c r="I16" s="268">
        <v>46823</v>
      </c>
      <c r="J16" s="269">
        <v>43162</v>
      </c>
    </row>
    <row r="17" spans="2:10" ht="13.5" customHeight="1" x14ac:dyDescent="0.15">
      <c r="B17" s="762"/>
      <c r="C17" s="755"/>
      <c r="D17" s="751" t="s">
        <v>35</v>
      </c>
      <c r="E17" s="237" t="s">
        <v>32</v>
      </c>
      <c r="F17" s="266">
        <v>9529</v>
      </c>
      <c r="G17" s="267">
        <v>8453</v>
      </c>
      <c r="H17" s="268">
        <v>6908</v>
      </c>
      <c r="I17" s="268">
        <v>6380</v>
      </c>
      <c r="J17" s="269">
        <v>6404</v>
      </c>
    </row>
    <row r="18" spans="2:10" x14ac:dyDescent="0.15">
      <c r="B18" s="762"/>
      <c r="C18" s="755"/>
      <c r="D18" s="752"/>
      <c r="E18" s="67" t="s">
        <v>33</v>
      </c>
      <c r="F18" s="266">
        <v>6109</v>
      </c>
      <c r="G18" s="267">
        <v>5713</v>
      </c>
      <c r="H18" s="268">
        <v>4975</v>
      </c>
      <c r="I18" s="268">
        <v>4686</v>
      </c>
      <c r="J18" s="269">
        <v>4758</v>
      </c>
    </row>
    <row r="19" spans="2:10" x14ac:dyDescent="0.15">
      <c r="B19" s="762"/>
      <c r="C19" s="756"/>
      <c r="D19" s="753"/>
      <c r="E19" s="67" t="s">
        <v>34</v>
      </c>
      <c r="F19" s="266">
        <v>3420</v>
      </c>
      <c r="G19" s="267">
        <v>2740</v>
      </c>
      <c r="H19" s="268">
        <v>1933</v>
      </c>
      <c r="I19" s="268">
        <v>1694</v>
      </c>
      <c r="J19" s="269">
        <v>1646</v>
      </c>
    </row>
    <row r="20" spans="2:10" x14ac:dyDescent="0.15">
      <c r="B20" s="762"/>
      <c r="C20" s="754" t="s">
        <v>37</v>
      </c>
      <c r="D20" s="759" t="s">
        <v>36</v>
      </c>
      <c r="E20" s="760"/>
      <c r="F20" s="266">
        <v>67951</v>
      </c>
      <c r="G20" s="267">
        <v>74752</v>
      </c>
      <c r="H20" s="268">
        <v>70112</v>
      </c>
      <c r="I20" s="268">
        <v>76014</v>
      </c>
      <c r="J20" s="269">
        <v>86070</v>
      </c>
    </row>
    <row r="21" spans="2:10" ht="13.5" customHeight="1" x14ac:dyDescent="0.15">
      <c r="B21" s="762"/>
      <c r="C21" s="755"/>
      <c r="D21" s="751" t="s">
        <v>31</v>
      </c>
      <c r="E21" s="237" t="s">
        <v>32</v>
      </c>
      <c r="F21" s="266">
        <v>58231</v>
      </c>
      <c r="G21" s="267">
        <v>65932</v>
      </c>
      <c r="H21" s="268">
        <v>62825</v>
      </c>
      <c r="I21" s="268">
        <v>68743</v>
      </c>
      <c r="J21" s="269">
        <v>79629</v>
      </c>
    </row>
    <row r="22" spans="2:10" x14ac:dyDescent="0.15">
      <c r="B22" s="762"/>
      <c r="C22" s="755"/>
      <c r="D22" s="752"/>
      <c r="E22" s="67" t="s">
        <v>33</v>
      </c>
      <c r="F22" s="266">
        <v>52428</v>
      </c>
      <c r="G22" s="267">
        <v>59711</v>
      </c>
      <c r="H22" s="268">
        <v>56712</v>
      </c>
      <c r="I22" s="268">
        <v>61915</v>
      </c>
      <c r="J22" s="269">
        <v>72413</v>
      </c>
    </row>
    <row r="23" spans="2:10" x14ac:dyDescent="0.15">
      <c r="B23" s="762"/>
      <c r="C23" s="755"/>
      <c r="D23" s="753"/>
      <c r="E23" s="67" t="s">
        <v>34</v>
      </c>
      <c r="F23" s="266">
        <v>5803</v>
      </c>
      <c r="G23" s="267">
        <v>6221</v>
      </c>
      <c r="H23" s="268">
        <v>6113</v>
      </c>
      <c r="I23" s="268">
        <v>6828</v>
      </c>
      <c r="J23" s="269">
        <v>7216</v>
      </c>
    </row>
    <row r="24" spans="2:10" ht="13.5" customHeight="1" x14ac:dyDescent="0.15">
      <c r="B24" s="762"/>
      <c r="C24" s="755"/>
      <c r="D24" s="751" t="s">
        <v>35</v>
      </c>
      <c r="E24" s="237" t="s">
        <v>32</v>
      </c>
      <c r="F24" s="266">
        <v>9720</v>
      </c>
      <c r="G24" s="267">
        <v>8820</v>
      </c>
      <c r="H24" s="268">
        <v>7287</v>
      </c>
      <c r="I24" s="268">
        <v>7271</v>
      </c>
      <c r="J24" s="269">
        <v>6441</v>
      </c>
    </row>
    <row r="25" spans="2:10" x14ac:dyDescent="0.15">
      <c r="B25" s="762"/>
      <c r="C25" s="755"/>
      <c r="D25" s="752"/>
      <c r="E25" s="67" t="s">
        <v>33</v>
      </c>
      <c r="F25" s="266">
        <v>8175</v>
      </c>
      <c r="G25" s="267">
        <v>7454</v>
      </c>
      <c r="H25" s="268">
        <v>6049</v>
      </c>
      <c r="I25" s="268">
        <v>6118</v>
      </c>
      <c r="J25" s="269">
        <v>5484</v>
      </c>
    </row>
    <row r="26" spans="2:10" ht="14.25" thickBot="1" x14ac:dyDescent="0.2">
      <c r="B26" s="763"/>
      <c r="C26" s="764"/>
      <c r="D26" s="765"/>
      <c r="E26" s="68" t="s">
        <v>34</v>
      </c>
      <c r="F26" s="273">
        <v>1545</v>
      </c>
      <c r="G26" s="274">
        <v>1366</v>
      </c>
      <c r="H26" s="275">
        <v>1238</v>
      </c>
      <c r="I26" s="275">
        <v>1153</v>
      </c>
      <c r="J26" s="276">
        <v>957</v>
      </c>
    </row>
    <row r="27" spans="2:10" x14ac:dyDescent="0.15">
      <c r="B27" s="69"/>
      <c r="C27" s="69"/>
      <c r="D27" s="70"/>
      <c r="E27" s="71"/>
      <c r="F27" s="72"/>
      <c r="G27" s="72"/>
      <c r="H27" s="72"/>
      <c r="I27" s="72"/>
      <c r="J27" s="72"/>
    </row>
    <row r="28" spans="2:10" x14ac:dyDescent="0.15">
      <c r="B28" s="69"/>
      <c r="C28" s="69"/>
      <c r="D28" s="70"/>
      <c r="E28" s="71"/>
      <c r="F28" s="72"/>
      <c r="G28" s="72"/>
      <c r="H28" s="73"/>
      <c r="I28" s="73"/>
      <c r="J28" s="6"/>
    </row>
    <row r="29" spans="2:10" x14ac:dyDescent="0.15">
      <c r="B29" s="6" t="s">
        <v>82</v>
      </c>
      <c r="C29" s="6"/>
      <c r="D29" s="6"/>
      <c r="E29" s="6"/>
      <c r="F29" s="6"/>
      <c r="G29" s="6"/>
      <c r="H29" s="6"/>
      <c r="I29" s="6"/>
      <c r="J29" s="6"/>
    </row>
    <row r="30" spans="2:10" x14ac:dyDescent="0.15">
      <c r="B30" s="6" t="s">
        <v>205</v>
      </c>
      <c r="C30" s="6"/>
      <c r="D30" s="6"/>
      <c r="E30" s="6"/>
      <c r="F30" s="6"/>
      <c r="G30" s="6"/>
      <c r="H30" s="6"/>
      <c r="I30" s="6"/>
      <c r="J30" s="6"/>
    </row>
    <row r="31" spans="2:10" x14ac:dyDescent="0.15">
      <c r="B31" s="6" t="s">
        <v>267</v>
      </c>
      <c r="C31" s="6"/>
      <c r="D31" s="6"/>
      <c r="E31" s="6"/>
      <c r="F31" s="6"/>
      <c r="G31" s="6"/>
      <c r="H31" s="6"/>
      <c r="I31" s="6"/>
      <c r="J31" s="6"/>
    </row>
    <row r="32" spans="2:10" x14ac:dyDescent="0.15">
      <c r="B32" s="6" t="s">
        <v>189</v>
      </c>
      <c r="C32" s="6"/>
      <c r="D32" s="6"/>
      <c r="E32" s="6"/>
      <c r="F32" s="6"/>
      <c r="G32" s="6"/>
      <c r="H32" s="6"/>
      <c r="I32" s="6"/>
      <c r="J32" s="6"/>
    </row>
    <row r="33" spans="2:10" x14ac:dyDescent="0.15">
      <c r="B33" s="6"/>
      <c r="C33" s="6"/>
      <c r="D33" s="6"/>
      <c r="E33" s="6"/>
      <c r="F33" s="6"/>
      <c r="G33" s="6"/>
      <c r="H33" s="6"/>
      <c r="I33" s="6"/>
      <c r="J33" s="6"/>
    </row>
    <row r="34" spans="2:10" x14ac:dyDescent="0.15">
      <c r="D34" s="6"/>
      <c r="E34" s="6"/>
      <c r="F34" s="6"/>
      <c r="G34" s="6"/>
      <c r="H34" s="6"/>
      <c r="I34" s="6"/>
      <c r="J34" s="6"/>
    </row>
  </sheetData>
  <mergeCells count="15">
    <mergeCell ref="J4:J5"/>
    <mergeCell ref="I4:I5"/>
    <mergeCell ref="B6:B10"/>
    <mergeCell ref="D14:D16"/>
    <mergeCell ref="D17:D19"/>
    <mergeCell ref="C13:C19"/>
    <mergeCell ref="H4:H5"/>
    <mergeCell ref="F4:F5"/>
    <mergeCell ref="G4:G5"/>
    <mergeCell ref="D13:E13"/>
    <mergeCell ref="B13:B26"/>
    <mergeCell ref="D20:E20"/>
    <mergeCell ref="C20:C26"/>
    <mergeCell ref="D21:D23"/>
    <mergeCell ref="D24:D26"/>
  </mergeCells>
  <phoneticPr fontId="3"/>
  <pageMargins left="0.75" right="0.75" top="1" bottom="1" header="0.51200000000000001" footer="0.51200000000000001"/>
  <pageSetup paperSize="9"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1">
    <tabColor indexed="13"/>
  </sheetPr>
  <dimension ref="A1:D19"/>
  <sheetViews>
    <sheetView showGridLines="0" workbookViewId="0"/>
  </sheetViews>
  <sheetFormatPr defaultColWidth="9" defaultRowHeight="13.5" x14ac:dyDescent="0.15"/>
  <cols>
    <col min="1" max="1" width="9" style="7"/>
    <col min="2" max="2" width="10.875" style="7" customWidth="1"/>
    <col min="3" max="3" width="8.5" style="7" customWidth="1"/>
    <col min="4" max="4" width="11.375" style="7" customWidth="1"/>
    <col min="5" max="16384" width="9" style="7"/>
  </cols>
  <sheetData>
    <row r="1" spans="1:4" ht="17.25" x14ac:dyDescent="0.15">
      <c r="A1" s="7" t="s">
        <v>143</v>
      </c>
      <c r="B1" s="74" t="s">
        <v>196</v>
      </c>
    </row>
    <row r="2" spans="1:4" ht="17.25" x14ac:dyDescent="0.15">
      <c r="A2" s="7" t="s">
        <v>144</v>
      </c>
      <c r="B2" s="1" t="s">
        <v>81</v>
      </c>
      <c r="C2" s="75"/>
      <c r="D2" s="75"/>
    </row>
    <row r="3" spans="1:4" x14ac:dyDescent="0.15">
      <c r="B3" s="8"/>
      <c r="C3" s="8"/>
      <c r="D3" s="8"/>
    </row>
    <row r="4" spans="1:4" ht="14.25" thickBot="1" x14ac:dyDescent="0.2">
      <c r="B4" s="76"/>
      <c r="C4" s="766" t="s">
        <v>2</v>
      </c>
      <c r="D4" s="766"/>
    </row>
    <row r="5" spans="1:4" ht="14.25" thickBot="1" x14ac:dyDescent="0.2">
      <c r="B5" s="77" t="s">
        <v>3</v>
      </c>
      <c r="C5" s="78" t="s">
        <v>4</v>
      </c>
      <c r="D5" s="79" t="s">
        <v>5</v>
      </c>
    </row>
    <row r="6" spans="1:4" ht="13.5" hidden="1" customHeight="1" x14ac:dyDescent="0.15">
      <c r="B6" s="80" t="s">
        <v>24</v>
      </c>
      <c r="C6" s="81">
        <v>367210</v>
      </c>
      <c r="D6" s="82">
        <v>10199580</v>
      </c>
    </row>
    <row r="7" spans="1:4" x14ac:dyDescent="0.15">
      <c r="B7" s="523" t="s">
        <v>283</v>
      </c>
      <c r="C7" s="277">
        <v>272678</v>
      </c>
      <c r="D7" s="278">
        <v>13493885</v>
      </c>
    </row>
    <row r="8" spans="1:4" x14ac:dyDescent="0.15">
      <c r="B8" s="523" t="s">
        <v>280</v>
      </c>
      <c r="C8" s="277">
        <v>269029</v>
      </c>
      <c r="D8" s="278">
        <v>13997649</v>
      </c>
    </row>
    <row r="9" spans="1:4" x14ac:dyDescent="0.15">
      <c r="B9" s="523" t="s">
        <v>284</v>
      </c>
      <c r="C9" s="277">
        <v>267595</v>
      </c>
      <c r="D9" s="278">
        <v>14483495</v>
      </c>
    </row>
    <row r="10" spans="1:4" x14ac:dyDescent="0.15">
      <c r="B10" s="524" t="s">
        <v>282</v>
      </c>
      <c r="C10" s="277">
        <v>270261</v>
      </c>
      <c r="D10" s="278">
        <v>14571809</v>
      </c>
    </row>
    <row r="11" spans="1:4" x14ac:dyDescent="0.15">
      <c r="B11" s="523" t="s">
        <v>276</v>
      </c>
      <c r="C11" s="277">
        <v>257972</v>
      </c>
      <c r="D11" s="278">
        <v>14666899</v>
      </c>
    </row>
    <row r="12" spans="1:4" x14ac:dyDescent="0.15">
      <c r="B12" s="523" t="s">
        <v>277</v>
      </c>
      <c r="C12" s="277">
        <v>262514</v>
      </c>
      <c r="D12" s="278">
        <v>14977580</v>
      </c>
    </row>
    <row r="13" spans="1:4" x14ac:dyDescent="0.15">
      <c r="B13" s="523" t="s">
        <v>278</v>
      </c>
      <c r="C13" s="277">
        <v>279272</v>
      </c>
      <c r="D13" s="278">
        <v>15576130</v>
      </c>
    </row>
    <row r="14" spans="1:4" x14ac:dyDescent="0.15">
      <c r="B14" s="525" t="s">
        <v>279</v>
      </c>
      <c r="C14" s="279">
        <v>279181</v>
      </c>
      <c r="D14" s="280">
        <v>15920405</v>
      </c>
    </row>
    <row r="15" spans="1:4" ht="14.25" thickBot="1" x14ac:dyDescent="0.2">
      <c r="B15" s="526" t="s">
        <v>281</v>
      </c>
      <c r="C15" s="281">
        <v>281971</v>
      </c>
      <c r="D15" s="282">
        <v>16315279</v>
      </c>
    </row>
    <row r="16" spans="1:4" x14ac:dyDescent="0.15">
      <c r="B16" s="75"/>
      <c r="C16" s="83"/>
    </row>
    <row r="17" spans="2:4" x14ac:dyDescent="0.15">
      <c r="B17" s="6" t="s">
        <v>82</v>
      </c>
      <c r="C17" s="75"/>
      <c r="D17" s="75"/>
    </row>
    <row r="18" spans="2:4" x14ac:dyDescent="0.15">
      <c r="B18" s="8" t="s">
        <v>206</v>
      </c>
      <c r="C18" s="75"/>
      <c r="D18" s="75"/>
    </row>
    <row r="19" spans="2:4" x14ac:dyDescent="0.15">
      <c r="B19" s="7" t="s">
        <v>188</v>
      </c>
    </row>
  </sheetData>
  <mergeCells count="1">
    <mergeCell ref="C4:D4"/>
  </mergeCells>
  <phoneticPr fontId="3"/>
  <pageMargins left="0.75" right="0.75" top="1" bottom="1" header="0.51200000000000001" footer="0.51200000000000001"/>
  <pageSetup paperSize="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2">
    <tabColor indexed="13"/>
  </sheetPr>
  <dimension ref="A1:H19"/>
  <sheetViews>
    <sheetView showGridLines="0" zoomScaleNormal="100" workbookViewId="0"/>
  </sheetViews>
  <sheetFormatPr defaultColWidth="9" defaultRowHeight="13.5" x14ac:dyDescent="0.15"/>
  <cols>
    <col min="1" max="2" width="9" style="9"/>
    <col min="3" max="8" width="10.875" style="9" customWidth="1"/>
    <col min="9" max="16384" width="9" style="9"/>
  </cols>
  <sheetData>
    <row r="1" spans="1:8" ht="17.25" x14ac:dyDescent="0.2">
      <c r="A1" s="9" t="s">
        <v>143</v>
      </c>
      <c r="B1" s="84" t="s">
        <v>181</v>
      </c>
    </row>
    <row r="2" spans="1:8" ht="17.25" x14ac:dyDescent="0.15">
      <c r="A2" s="9" t="s">
        <v>212</v>
      </c>
      <c r="B2" s="85" t="s">
        <v>115</v>
      </c>
      <c r="C2" s="86"/>
      <c r="D2" s="86"/>
      <c r="E2" s="86"/>
      <c r="F2" s="86"/>
      <c r="G2" s="86"/>
      <c r="H2" s="86"/>
    </row>
    <row r="3" spans="1:8" ht="14.25" thickBot="1" x14ac:dyDescent="0.2">
      <c r="B3" s="86"/>
      <c r="C3" s="86"/>
      <c r="D3" s="86"/>
      <c r="E3" s="86"/>
      <c r="F3" s="86"/>
      <c r="G3" s="86"/>
      <c r="H3" s="87" t="s">
        <v>207</v>
      </c>
    </row>
    <row r="4" spans="1:8" x14ac:dyDescent="0.15">
      <c r="B4" s="88"/>
      <c r="C4" s="767" t="s">
        <v>4</v>
      </c>
      <c r="D4" s="768"/>
      <c r="E4" s="769"/>
      <c r="F4" s="767" t="s">
        <v>5</v>
      </c>
      <c r="G4" s="768"/>
      <c r="H4" s="769"/>
    </row>
    <row r="5" spans="1:8" ht="14.25" thickBot="1" x14ac:dyDescent="0.2">
      <c r="B5" s="89" t="s">
        <v>3</v>
      </c>
      <c r="C5" s="90" t="s">
        <v>47</v>
      </c>
      <c r="D5" s="91" t="s">
        <v>0</v>
      </c>
      <c r="E5" s="92" t="s">
        <v>1</v>
      </c>
      <c r="F5" s="93" t="s">
        <v>47</v>
      </c>
      <c r="G5" s="91" t="s">
        <v>0</v>
      </c>
      <c r="H5" s="94" t="s">
        <v>1</v>
      </c>
    </row>
    <row r="6" spans="1:8" x14ac:dyDescent="0.15">
      <c r="B6" s="95" t="s">
        <v>113</v>
      </c>
      <c r="C6" s="283">
        <v>247606</v>
      </c>
      <c r="D6" s="284">
        <v>123385</v>
      </c>
      <c r="E6" s="285">
        <v>124221</v>
      </c>
      <c r="F6" s="286">
        <v>13159388</v>
      </c>
      <c r="G6" s="287">
        <v>6512110</v>
      </c>
      <c r="H6" s="288">
        <v>6647278</v>
      </c>
    </row>
    <row r="7" spans="1:8" x14ac:dyDescent="0.15">
      <c r="B7" s="96" t="s">
        <v>142</v>
      </c>
      <c r="C7" s="289">
        <v>256274</v>
      </c>
      <c r="D7" s="284">
        <v>127925</v>
      </c>
      <c r="E7" s="285">
        <v>128349</v>
      </c>
      <c r="F7" s="290">
        <v>13515271</v>
      </c>
      <c r="G7" s="284">
        <v>6666690</v>
      </c>
      <c r="H7" s="291">
        <v>6848581</v>
      </c>
    </row>
    <row r="8" spans="1:8" x14ac:dyDescent="0.15">
      <c r="B8" s="96" t="s">
        <v>213</v>
      </c>
      <c r="C8" s="292">
        <v>272085</v>
      </c>
      <c r="D8" s="293">
        <v>134787</v>
      </c>
      <c r="E8" s="294">
        <v>137298</v>
      </c>
      <c r="F8" s="295">
        <v>14047594</v>
      </c>
      <c r="G8" s="296">
        <v>6898388</v>
      </c>
      <c r="H8" s="297">
        <v>7149206</v>
      </c>
    </row>
    <row r="9" spans="1:8" x14ac:dyDescent="0.15">
      <c r="B9" s="97" t="s">
        <v>214</v>
      </c>
      <c r="C9" s="596">
        <v>286014</v>
      </c>
      <c r="D9" s="597">
        <v>140743</v>
      </c>
      <c r="E9" s="294">
        <v>145271</v>
      </c>
      <c r="F9" s="598">
        <v>14217524</v>
      </c>
      <c r="G9" s="599">
        <v>6967326</v>
      </c>
      <c r="H9" s="297">
        <v>7250198</v>
      </c>
    </row>
    <row r="10" spans="1:8" x14ac:dyDescent="0.15">
      <c r="B10" s="96" t="s">
        <v>215</v>
      </c>
      <c r="C10" s="596">
        <v>291270</v>
      </c>
      <c r="D10" s="597">
        <v>142594</v>
      </c>
      <c r="E10" s="294">
        <v>148676</v>
      </c>
      <c r="F10" s="598">
        <v>14268040</v>
      </c>
      <c r="G10" s="599">
        <v>6975211</v>
      </c>
      <c r="H10" s="297">
        <v>7292829</v>
      </c>
    </row>
    <row r="11" spans="1:8" x14ac:dyDescent="0.15">
      <c r="B11" s="98" t="s">
        <v>216</v>
      </c>
      <c r="C11" s="600">
        <v>294088</v>
      </c>
      <c r="D11" s="601">
        <v>143397</v>
      </c>
      <c r="E11" s="602">
        <v>150691</v>
      </c>
      <c r="F11" s="603">
        <v>14209992</v>
      </c>
      <c r="G11" s="604">
        <v>6937733</v>
      </c>
      <c r="H11" s="605">
        <v>7272259</v>
      </c>
    </row>
    <row r="12" spans="1:8" x14ac:dyDescent="0.15">
      <c r="B12" s="96" t="s">
        <v>217</v>
      </c>
      <c r="C12" s="596">
        <v>294334</v>
      </c>
      <c r="D12" s="597">
        <v>143004</v>
      </c>
      <c r="E12" s="294">
        <v>151330</v>
      </c>
      <c r="F12" s="598">
        <v>14036994</v>
      </c>
      <c r="G12" s="599">
        <v>6845883</v>
      </c>
      <c r="H12" s="297">
        <v>7191111</v>
      </c>
    </row>
    <row r="13" spans="1:8" ht="14.25" thickBot="1" x14ac:dyDescent="0.2">
      <c r="B13" s="528" t="s">
        <v>289</v>
      </c>
      <c r="C13" s="606">
        <v>294153</v>
      </c>
      <c r="D13" s="607">
        <v>142485</v>
      </c>
      <c r="E13" s="608">
        <v>151668</v>
      </c>
      <c r="F13" s="609">
        <v>13844785</v>
      </c>
      <c r="G13" s="607">
        <v>6742489</v>
      </c>
      <c r="H13" s="610">
        <v>7102296</v>
      </c>
    </row>
    <row r="14" spans="1:8" x14ac:dyDescent="0.15">
      <c r="C14" s="99"/>
      <c r="D14" s="100"/>
      <c r="E14" s="100"/>
      <c r="F14" s="100"/>
      <c r="G14" s="100"/>
      <c r="H14" s="100"/>
    </row>
    <row r="15" spans="1:8" ht="14.25" customHeight="1" x14ac:dyDescent="0.15">
      <c r="B15" s="86"/>
      <c r="C15" s="101"/>
      <c r="D15" s="101"/>
      <c r="E15" s="102"/>
      <c r="F15" s="101"/>
      <c r="G15" s="103"/>
      <c r="H15" s="102"/>
    </row>
    <row r="16" spans="1:8" x14ac:dyDescent="0.15">
      <c r="B16" s="86" t="s">
        <v>260</v>
      </c>
      <c r="C16" s="86"/>
      <c r="D16" s="86"/>
      <c r="E16" s="86"/>
      <c r="F16" s="86"/>
      <c r="G16" s="86"/>
      <c r="H16" s="86"/>
    </row>
    <row r="17" spans="2:8" x14ac:dyDescent="0.15">
      <c r="B17" s="86" t="s">
        <v>261</v>
      </c>
      <c r="C17" s="86"/>
      <c r="D17" s="86"/>
      <c r="E17" s="86"/>
      <c r="F17" s="86"/>
      <c r="G17" s="86"/>
      <c r="H17" s="86"/>
    </row>
    <row r="18" spans="2:8" x14ac:dyDescent="0.15">
      <c r="C18" s="86"/>
      <c r="D18" s="86"/>
      <c r="E18" s="86"/>
      <c r="F18" s="86"/>
      <c r="G18" s="86"/>
      <c r="H18" s="86"/>
    </row>
    <row r="19" spans="2:8" x14ac:dyDescent="0.15">
      <c r="B19" s="86" t="s">
        <v>118</v>
      </c>
      <c r="C19" s="86"/>
      <c r="D19" s="86"/>
      <c r="E19" s="86"/>
      <c r="F19" s="86"/>
      <c r="G19" s="86"/>
      <c r="H19" s="86"/>
    </row>
  </sheetData>
  <mergeCells count="2">
    <mergeCell ref="C4:E4"/>
    <mergeCell ref="F4:H4"/>
  </mergeCells>
  <phoneticPr fontId="3"/>
  <pageMargins left="0.75" right="0.75" top="1" bottom="1" header="0.51200000000000001" footer="0.51200000000000001"/>
  <pageSetup paperSize="9"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3">
    <tabColor indexed="13"/>
  </sheetPr>
  <dimension ref="A1:V17"/>
  <sheetViews>
    <sheetView showGridLines="0" zoomScaleNormal="100" workbookViewId="0">
      <selection activeCell="Q46" sqref="Q46"/>
    </sheetView>
  </sheetViews>
  <sheetFormatPr defaultColWidth="9" defaultRowHeight="13.5" x14ac:dyDescent="0.15"/>
  <cols>
    <col min="1" max="1" width="9" style="104"/>
    <col min="2" max="2" width="8.75" style="104" customWidth="1"/>
    <col min="3" max="6" width="9" style="104"/>
    <col min="7" max="7" width="8.875" style="104" customWidth="1"/>
    <col min="8" max="8" width="9" style="104"/>
    <col min="9" max="9" width="8.875" style="104" customWidth="1"/>
    <col min="10" max="11" width="9.25" style="104" customWidth="1"/>
    <col min="12" max="12" width="9" style="104"/>
    <col min="13" max="13" width="8.875" style="104" customWidth="1"/>
    <col min="14" max="17" width="9" style="104"/>
    <col min="18" max="20" width="11.125" style="104" bestFit="1" customWidth="1"/>
    <col min="21" max="21" width="11.125" style="104" customWidth="1"/>
    <col min="22" max="22" width="11.125" style="104" bestFit="1" customWidth="1"/>
    <col min="23" max="16384" width="9" style="104"/>
  </cols>
  <sheetData>
    <row r="1" spans="1:22" ht="17.25" x14ac:dyDescent="0.2">
      <c r="A1" s="104" t="s">
        <v>143</v>
      </c>
      <c r="B1" s="105" t="s">
        <v>196</v>
      </c>
    </row>
    <row r="2" spans="1:22" ht="17.25" x14ac:dyDescent="0.15">
      <c r="A2" s="104" t="s">
        <v>144</v>
      </c>
      <c r="B2" s="106" t="s">
        <v>83</v>
      </c>
      <c r="C2" s="107"/>
      <c r="D2" s="107"/>
      <c r="E2" s="107"/>
      <c r="F2" s="107"/>
      <c r="G2" s="107"/>
      <c r="H2" s="107"/>
      <c r="I2" s="107"/>
      <c r="J2" s="107"/>
      <c r="K2" s="107"/>
      <c r="L2" s="107"/>
      <c r="M2" s="107"/>
      <c r="N2" s="107"/>
      <c r="O2" s="107"/>
      <c r="P2" s="107"/>
      <c r="Q2" s="107"/>
      <c r="R2" s="107"/>
      <c r="S2" s="107"/>
      <c r="T2" s="107"/>
      <c r="U2" s="107"/>
      <c r="V2" s="107"/>
    </row>
    <row r="3" spans="1:22" x14ac:dyDescent="0.15">
      <c r="B3" s="108"/>
      <c r="C3" s="108"/>
      <c r="D3" s="108"/>
      <c r="E3" s="108"/>
      <c r="F3" s="108"/>
      <c r="G3" s="108"/>
      <c r="H3" s="108"/>
      <c r="I3" s="108"/>
      <c r="J3" s="108"/>
      <c r="K3" s="108"/>
      <c r="L3" s="108"/>
      <c r="M3" s="108"/>
      <c r="N3" s="108"/>
      <c r="O3" s="108"/>
      <c r="P3" s="108"/>
      <c r="Q3" s="108"/>
      <c r="R3" s="108"/>
      <c r="S3" s="108"/>
      <c r="T3" s="108"/>
      <c r="U3" s="108"/>
      <c r="V3" s="108"/>
    </row>
    <row r="4" spans="1:22" ht="14.25" thickBot="1" x14ac:dyDescent="0.2">
      <c r="B4" s="107"/>
      <c r="C4" s="107"/>
      <c r="D4" s="107"/>
      <c r="E4" s="107"/>
      <c r="F4" s="107"/>
      <c r="G4" s="107"/>
      <c r="H4" s="107"/>
      <c r="I4" s="107"/>
      <c r="J4" s="107"/>
      <c r="K4" s="107"/>
      <c r="L4" s="107"/>
      <c r="M4" s="107"/>
      <c r="N4" s="107"/>
      <c r="O4" s="107"/>
      <c r="P4" s="107"/>
      <c r="Q4" s="107"/>
      <c r="R4" s="107"/>
      <c r="S4" s="107"/>
      <c r="T4" s="109"/>
      <c r="U4" s="109"/>
      <c r="V4" s="109" t="s">
        <v>136</v>
      </c>
    </row>
    <row r="5" spans="1:22" x14ac:dyDescent="0.15">
      <c r="B5" s="770" t="s">
        <v>38</v>
      </c>
      <c r="C5" s="774" t="s">
        <v>263</v>
      </c>
      <c r="D5" s="772"/>
      <c r="E5" s="772"/>
      <c r="F5" s="772"/>
      <c r="G5" s="773"/>
      <c r="H5" s="772" t="s">
        <v>264</v>
      </c>
      <c r="I5" s="772"/>
      <c r="J5" s="772"/>
      <c r="K5" s="772"/>
      <c r="L5" s="773"/>
      <c r="M5" s="772" t="s">
        <v>265</v>
      </c>
      <c r="N5" s="772"/>
      <c r="O5" s="772"/>
      <c r="P5" s="772"/>
      <c r="Q5" s="773"/>
      <c r="R5" s="772" t="s">
        <v>266</v>
      </c>
      <c r="S5" s="772"/>
      <c r="T5" s="772"/>
      <c r="U5" s="772"/>
      <c r="V5" s="773"/>
    </row>
    <row r="6" spans="1:22" ht="14.25" thickBot="1" x14ac:dyDescent="0.2">
      <c r="B6" s="771"/>
      <c r="C6" s="110" t="s">
        <v>232</v>
      </c>
      <c r="D6" s="111" t="s">
        <v>231</v>
      </c>
      <c r="E6" s="112" t="s">
        <v>230</v>
      </c>
      <c r="F6" s="112" t="s">
        <v>229</v>
      </c>
      <c r="G6" s="113" t="s">
        <v>241</v>
      </c>
      <c r="H6" s="114" t="s">
        <v>232</v>
      </c>
      <c r="I6" s="115" t="s">
        <v>231</v>
      </c>
      <c r="J6" s="112" t="s">
        <v>230</v>
      </c>
      <c r="K6" s="112" t="s">
        <v>229</v>
      </c>
      <c r="L6" s="113" t="s">
        <v>241</v>
      </c>
      <c r="M6" s="116" t="s">
        <v>232</v>
      </c>
      <c r="N6" s="115" t="s">
        <v>231</v>
      </c>
      <c r="O6" s="117" t="s">
        <v>230</v>
      </c>
      <c r="P6" s="118" t="s">
        <v>229</v>
      </c>
      <c r="Q6" s="119" t="s">
        <v>241</v>
      </c>
      <c r="R6" s="116" t="s">
        <v>232</v>
      </c>
      <c r="S6" s="115" t="s">
        <v>231</v>
      </c>
      <c r="T6" s="117" t="s">
        <v>230</v>
      </c>
      <c r="U6" s="117" t="s">
        <v>229</v>
      </c>
      <c r="V6" s="120" t="s">
        <v>241</v>
      </c>
    </row>
    <row r="7" spans="1:22" ht="14.25" thickTop="1" x14ac:dyDescent="0.15">
      <c r="B7" s="121" t="s">
        <v>6</v>
      </c>
      <c r="C7" s="298">
        <v>340.4</v>
      </c>
      <c r="D7" s="299">
        <v>342.7</v>
      </c>
      <c r="E7" s="300">
        <v>343.4</v>
      </c>
      <c r="F7" s="300">
        <v>340.8</v>
      </c>
      <c r="G7" s="301">
        <v>338.2</v>
      </c>
      <c r="H7" s="302">
        <v>95.8</v>
      </c>
      <c r="I7" s="303">
        <v>95.3</v>
      </c>
      <c r="J7" s="304">
        <v>94.8</v>
      </c>
      <c r="K7" s="304">
        <v>94.8</v>
      </c>
      <c r="L7" s="305">
        <v>94.7</v>
      </c>
      <c r="M7" s="306">
        <v>2.7</v>
      </c>
      <c r="N7" s="307">
        <v>2.58</v>
      </c>
      <c r="O7" s="308">
        <v>2.46</v>
      </c>
      <c r="P7" s="309">
        <v>2.38</v>
      </c>
      <c r="Q7" s="310">
        <v>2.2599999999999998</v>
      </c>
      <c r="R7" s="311">
        <v>47062743</v>
      </c>
      <c r="S7" s="312">
        <v>49566305</v>
      </c>
      <c r="T7" s="313">
        <v>51950504</v>
      </c>
      <c r="U7" s="313">
        <v>53448685</v>
      </c>
      <c r="V7" s="314">
        <v>55830154</v>
      </c>
    </row>
    <row r="8" spans="1:22" x14ac:dyDescent="0.15">
      <c r="B8" s="122" t="s">
        <v>5</v>
      </c>
      <c r="C8" s="315">
        <v>5516.5</v>
      </c>
      <c r="D8" s="316">
        <v>5750.7</v>
      </c>
      <c r="E8" s="317">
        <v>6015.7</v>
      </c>
      <c r="F8" s="317">
        <v>6168.7</v>
      </c>
      <c r="G8" s="318">
        <v>6402.6</v>
      </c>
      <c r="H8" s="319">
        <v>99.9</v>
      </c>
      <c r="I8" s="320">
        <v>99.3</v>
      </c>
      <c r="J8" s="321">
        <v>97.96</v>
      </c>
      <c r="K8" s="321">
        <v>97.3</v>
      </c>
      <c r="L8" s="322">
        <v>96.5</v>
      </c>
      <c r="M8" s="323">
        <v>2.2200000000000002</v>
      </c>
      <c r="N8" s="324">
        <v>2.13</v>
      </c>
      <c r="O8" s="325">
        <v>2.06</v>
      </c>
      <c r="P8" s="326">
        <v>2.02</v>
      </c>
      <c r="Q8" s="327">
        <v>1.94</v>
      </c>
      <c r="R8" s="328">
        <v>5423551</v>
      </c>
      <c r="S8" s="329">
        <v>5890792</v>
      </c>
      <c r="T8" s="330">
        <v>6393768</v>
      </c>
      <c r="U8" s="330">
        <v>6701122</v>
      </c>
      <c r="V8" s="331">
        <v>7227180</v>
      </c>
    </row>
    <row r="9" spans="1:22" x14ac:dyDescent="0.15">
      <c r="B9" s="122" t="s">
        <v>39</v>
      </c>
      <c r="C9" s="315">
        <v>13093</v>
      </c>
      <c r="D9" s="316">
        <v>13663.2</v>
      </c>
      <c r="E9" s="317">
        <v>14386.1</v>
      </c>
      <c r="F9" s="317">
        <v>14796.1</v>
      </c>
      <c r="G9" s="318">
        <v>15510.5</v>
      </c>
      <c r="H9" s="319">
        <v>98.9</v>
      </c>
      <c r="I9" s="320">
        <v>98.4</v>
      </c>
      <c r="J9" s="321">
        <v>97.3</v>
      </c>
      <c r="K9" s="321">
        <v>97.1</v>
      </c>
      <c r="L9" s="322">
        <v>96.3</v>
      </c>
      <c r="M9" s="323">
        <v>2.13</v>
      </c>
      <c r="N9" s="324">
        <v>2.0499999999999998</v>
      </c>
      <c r="O9" s="325">
        <v>1.97</v>
      </c>
      <c r="P9" s="326">
        <v>1.93</v>
      </c>
      <c r="Q9" s="327">
        <v>1.87</v>
      </c>
      <c r="R9" s="328">
        <v>3810919</v>
      </c>
      <c r="S9" s="329">
        <v>4146481</v>
      </c>
      <c r="T9" s="330">
        <v>4540746</v>
      </c>
      <c r="U9" s="330">
        <v>4801194</v>
      </c>
      <c r="V9" s="331">
        <v>5215850</v>
      </c>
    </row>
    <row r="10" spans="1:22" ht="14.25" thickBot="1" x14ac:dyDescent="0.2">
      <c r="B10" s="123" t="s">
        <v>4</v>
      </c>
      <c r="C10" s="332">
        <v>15707.6</v>
      </c>
      <c r="D10" s="333">
        <v>16812.599999999999</v>
      </c>
      <c r="E10" s="334">
        <v>18007.7</v>
      </c>
      <c r="F10" s="334">
        <v>18611</v>
      </c>
      <c r="G10" s="335">
        <v>19759.3</v>
      </c>
      <c r="H10" s="336">
        <v>98.1</v>
      </c>
      <c r="I10" s="337">
        <v>99.5</v>
      </c>
      <c r="J10" s="338">
        <v>99.3</v>
      </c>
      <c r="K10" s="338">
        <v>99.7</v>
      </c>
      <c r="L10" s="339">
        <v>98.2</v>
      </c>
      <c r="M10" s="340">
        <v>2.29</v>
      </c>
      <c r="N10" s="341">
        <v>2.15</v>
      </c>
      <c r="O10" s="342">
        <v>2.0499999999999998</v>
      </c>
      <c r="P10" s="343">
        <v>1.96</v>
      </c>
      <c r="Q10" s="344">
        <v>1.87</v>
      </c>
      <c r="R10" s="345">
        <v>94168</v>
      </c>
      <c r="S10" s="346">
        <v>107701</v>
      </c>
      <c r="T10" s="347">
        <v>120797</v>
      </c>
      <c r="U10" s="347">
        <v>130862</v>
      </c>
      <c r="V10" s="348">
        <v>145768</v>
      </c>
    </row>
    <row r="11" spans="1:22" x14ac:dyDescent="0.15">
      <c r="B11" s="107"/>
      <c r="C11" s="124"/>
      <c r="D11" s="124"/>
      <c r="E11" s="124"/>
      <c r="F11" s="124"/>
      <c r="G11" s="124"/>
      <c r="H11" s="107"/>
      <c r="I11" s="107"/>
      <c r="J11" s="107"/>
      <c r="K11" s="107"/>
      <c r="L11" s="107"/>
      <c r="M11" s="125"/>
      <c r="N11" s="125"/>
      <c r="O11" s="125"/>
      <c r="P11" s="125"/>
      <c r="Q11" s="125"/>
      <c r="R11" s="126"/>
      <c r="S11" s="126"/>
      <c r="T11" s="126"/>
      <c r="U11" s="126"/>
      <c r="V11" s="126"/>
    </row>
    <row r="12" spans="1:22" x14ac:dyDescent="0.15">
      <c r="B12" s="107"/>
      <c r="C12" s="124"/>
      <c r="D12" s="124"/>
      <c r="E12" s="124"/>
      <c r="F12" s="124"/>
      <c r="G12" s="124"/>
      <c r="H12" s="107"/>
      <c r="I12" s="107"/>
      <c r="J12" s="107"/>
      <c r="K12" s="107"/>
      <c r="L12" s="107"/>
      <c r="M12" s="125"/>
      <c r="N12" s="125"/>
      <c r="O12" s="125"/>
      <c r="P12" s="125"/>
      <c r="Q12" s="125"/>
      <c r="R12" s="126"/>
      <c r="S12" s="126"/>
      <c r="T12" s="127"/>
      <c r="U12" s="127"/>
      <c r="V12" s="127"/>
    </row>
    <row r="13" spans="1:22" x14ac:dyDescent="0.15">
      <c r="B13" s="107" t="s">
        <v>137</v>
      </c>
      <c r="C13" s="107"/>
      <c r="D13" s="107"/>
      <c r="E13" s="107"/>
      <c r="F13" s="107"/>
      <c r="G13" s="107"/>
      <c r="H13" s="107"/>
      <c r="I13" s="107"/>
      <c r="J13" s="107"/>
      <c r="K13" s="107"/>
      <c r="L13" s="107"/>
      <c r="M13" s="107"/>
      <c r="N13" s="107"/>
      <c r="O13" s="107"/>
      <c r="P13" s="107"/>
      <c r="Q13" s="107"/>
      <c r="R13" s="107"/>
      <c r="S13" s="107"/>
      <c r="T13" s="107"/>
      <c r="U13" s="107"/>
      <c r="V13" s="107"/>
    </row>
    <row r="14" spans="1:22" x14ac:dyDescent="0.15">
      <c r="B14" s="107" t="s">
        <v>233</v>
      </c>
      <c r="C14" s="107"/>
      <c r="D14" s="107"/>
      <c r="E14" s="107"/>
      <c r="F14" s="107"/>
      <c r="G14" s="107"/>
      <c r="H14" s="107"/>
      <c r="I14" s="107"/>
      <c r="J14" s="107"/>
      <c r="K14" s="107"/>
      <c r="L14" s="107"/>
      <c r="M14" s="107"/>
      <c r="N14" s="107"/>
      <c r="O14" s="107"/>
      <c r="P14" s="107"/>
      <c r="Q14" s="107"/>
      <c r="R14" s="107"/>
      <c r="S14" s="107"/>
      <c r="T14" s="107"/>
      <c r="U14" s="107"/>
      <c r="V14" s="107"/>
    </row>
    <row r="15" spans="1:22" x14ac:dyDescent="0.15">
      <c r="B15" s="107" t="s">
        <v>138</v>
      </c>
      <c r="C15" s="107"/>
      <c r="D15" s="107"/>
      <c r="E15" s="107"/>
      <c r="F15" s="107"/>
      <c r="G15" s="107"/>
      <c r="H15" s="107"/>
      <c r="I15" s="107"/>
      <c r="J15" s="107"/>
      <c r="K15" s="107"/>
      <c r="L15" s="107"/>
      <c r="M15" s="107"/>
      <c r="N15" s="107"/>
      <c r="O15" s="107"/>
      <c r="P15" s="107"/>
      <c r="Q15" s="107"/>
      <c r="R15" s="107"/>
      <c r="S15" s="107"/>
      <c r="T15" s="107"/>
      <c r="U15" s="107"/>
      <c r="V15" s="107"/>
    </row>
    <row r="16" spans="1:22" x14ac:dyDescent="0.15">
      <c r="C16" s="107"/>
      <c r="D16" s="107"/>
      <c r="E16" s="107"/>
      <c r="F16" s="107"/>
      <c r="G16" s="107"/>
      <c r="H16" s="107"/>
      <c r="I16" s="107"/>
      <c r="J16" s="107"/>
      <c r="K16" s="107"/>
      <c r="L16" s="107"/>
      <c r="M16" s="107"/>
      <c r="N16" s="107"/>
      <c r="O16" s="107"/>
      <c r="P16" s="107"/>
      <c r="Q16" s="107"/>
      <c r="R16" s="107"/>
      <c r="S16" s="107"/>
      <c r="T16" s="107"/>
      <c r="U16" s="107"/>
      <c r="V16" s="107"/>
    </row>
    <row r="17" spans="2:2" x14ac:dyDescent="0.15">
      <c r="B17" s="104" t="s">
        <v>186</v>
      </c>
    </row>
  </sheetData>
  <mergeCells count="5">
    <mergeCell ref="B5:B6"/>
    <mergeCell ref="R5:V5"/>
    <mergeCell ref="C5:G5"/>
    <mergeCell ref="H5:L5"/>
    <mergeCell ref="M5:Q5"/>
  </mergeCells>
  <phoneticPr fontId="3"/>
  <pageMargins left="0.74803149606299213" right="0.98425196850393704" top="0.98425196850393704" bottom="0.98425196850393704" header="0.51181102362204722" footer="0.51181102362204722"/>
  <pageSetup paperSize="9" scale="8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indexed="13"/>
    <pageSetUpPr fitToPage="1"/>
  </sheetPr>
  <dimension ref="A1:X73"/>
  <sheetViews>
    <sheetView showGridLines="0" view="pageBreakPreview" zoomScale="84" zoomScaleNormal="100" zoomScaleSheetLayoutView="84" workbookViewId="0"/>
  </sheetViews>
  <sheetFormatPr defaultColWidth="9" defaultRowHeight="13.5" x14ac:dyDescent="0.15"/>
  <cols>
    <col min="1" max="1" width="9" style="549"/>
    <col min="2" max="2" width="7" style="550" customWidth="1"/>
    <col min="3" max="5" width="9" style="550"/>
    <col min="6" max="6" width="7" style="550" bestFit="1" customWidth="1"/>
    <col min="7" max="13" width="9" style="550"/>
    <col min="14" max="14" width="2.125" style="550" customWidth="1"/>
    <col min="15" max="16384" width="9" style="550"/>
  </cols>
  <sheetData>
    <row r="1" spans="1:24" s="549" customFormat="1" ht="17.25" x14ac:dyDescent="0.2">
      <c r="A1" s="12" t="s">
        <v>143</v>
      </c>
      <c r="B1" s="128" t="s">
        <v>145</v>
      </c>
      <c r="C1" s="12"/>
      <c r="D1" s="12"/>
      <c r="E1" s="12"/>
      <c r="F1" s="12"/>
      <c r="G1" s="12"/>
      <c r="H1" s="12"/>
      <c r="I1" s="12"/>
      <c r="J1" s="12"/>
      <c r="K1" s="12"/>
      <c r="L1" s="12"/>
      <c r="M1" s="12"/>
    </row>
    <row r="2" spans="1:24" ht="17.25" x14ac:dyDescent="0.15">
      <c r="A2" s="12" t="s">
        <v>144</v>
      </c>
      <c r="B2" s="611" t="s">
        <v>96</v>
      </c>
      <c r="C2" s="612"/>
      <c r="D2" s="612"/>
      <c r="E2" s="612"/>
      <c r="F2" s="612"/>
      <c r="G2" s="612"/>
      <c r="H2" s="612"/>
      <c r="I2" s="612"/>
      <c r="J2" s="612"/>
      <c r="K2" s="612"/>
      <c r="L2" s="612"/>
      <c r="M2" s="612"/>
      <c r="Q2" s="551"/>
    </row>
    <row r="3" spans="1:24" ht="14.25" thickBot="1" x14ac:dyDescent="0.2">
      <c r="A3" s="12"/>
      <c r="B3" s="612"/>
      <c r="C3" s="612"/>
      <c r="D3" s="612"/>
      <c r="E3" s="612"/>
      <c r="F3" s="612"/>
      <c r="G3" s="612"/>
      <c r="H3" s="612"/>
      <c r="I3" s="612"/>
      <c r="J3" s="612"/>
      <c r="K3" s="612"/>
      <c r="L3" s="612"/>
      <c r="M3" s="613" t="s">
        <v>303</v>
      </c>
      <c r="O3" s="552"/>
      <c r="Q3" s="552"/>
      <c r="R3" s="552"/>
      <c r="S3" s="552"/>
      <c r="T3" s="552"/>
      <c r="U3" s="553"/>
      <c r="V3" s="554"/>
      <c r="W3" s="554"/>
      <c r="X3" s="552"/>
    </row>
    <row r="4" spans="1:24" ht="14.25" thickBot="1" x14ac:dyDescent="0.2">
      <c r="A4" s="12"/>
      <c r="B4" s="614" t="s">
        <v>147</v>
      </c>
      <c r="C4" s="615" t="s">
        <v>40</v>
      </c>
      <c r="D4" s="616" t="s">
        <v>148</v>
      </c>
      <c r="E4" s="617" t="s">
        <v>149</v>
      </c>
      <c r="F4" s="614" t="s">
        <v>147</v>
      </c>
      <c r="G4" s="618" t="s">
        <v>40</v>
      </c>
      <c r="H4" s="616" t="s">
        <v>148</v>
      </c>
      <c r="I4" s="617" t="s">
        <v>149</v>
      </c>
      <c r="J4" s="619" t="s">
        <v>147</v>
      </c>
      <c r="K4" s="615" t="s">
        <v>40</v>
      </c>
      <c r="L4" s="616" t="s">
        <v>148</v>
      </c>
      <c r="M4" s="620" t="s">
        <v>149</v>
      </c>
      <c r="O4" s="552"/>
      <c r="Q4" s="552"/>
      <c r="R4" s="552"/>
      <c r="S4" s="552"/>
      <c r="T4" s="552"/>
      <c r="U4" s="552"/>
      <c r="V4" s="552"/>
      <c r="W4" s="552"/>
      <c r="X4" s="552"/>
    </row>
    <row r="5" spans="1:24" ht="14.25" thickBot="1" x14ac:dyDescent="0.2">
      <c r="A5" s="12"/>
      <c r="B5" s="621" t="s">
        <v>4</v>
      </c>
      <c r="C5" s="622">
        <f>SUM(C6,C12,C18,C24,C30,C36,C42,G6,G12,G18,G24,G30,G36,G42,K6,K12,K18,K24,K30,K36,K42)</f>
        <v>270322</v>
      </c>
      <c r="D5" s="623">
        <f>SUM(D6,D12,D18,D24,D30,D36,D42,H6,H12,H18,H24,H30,H36,H42,L6,L12,L18,L24,L30,L36,L42)</f>
        <v>133479</v>
      </c>
      <c r="E5" s="624">
        <f>SUM(E6,E12,E18,E24,E30,E36,E42,I6,I12,I18,I24,I30,I36,I42,M6,M12,M18,M24,M30,M36,M42)</f>
        <v>136843</v>
      </c>
      <c r="F5" s="625"/>
      <c r="G5" s="626"/>
      <c r="H5" s="626"/>
      <c r="I5" s="626"/>
      <c r="J5" s="625"/>
      <c r="K5" s="626"/>
      <c r="L5" s="626"/>
      <c r="M5" s="627"/>
      <c r="O5" s="552"/>
      <c r="Q5" s="552"/>
      <c r="R5" s="555"/>
      <c r="S5" s="555"/>
      <c r="T5" s="555"/>
      <c r="U5" s="555"/>
      <c r="V5" s="555"/>
      <c r="W5" s="555"/>
      <c r="X5" s="555"/>
    </row>
    <row r="6" spans="1:24" ht="14.25" thickBot="1" x14ac:dyDescent="0.2">
      <c r="A6" s="12"/>
      <c r="B6" s="628" t="s">
        <v>183</v>
      </c>
      <c r="C6" s="629">
        <f t="shared" ref="C6:C11" si="0">D6+E6</f>
        <v>8687</v>
      </c>
      <c r="D6" s="630">
        <f>SUM(D7:D11)</f>
        <v>4412</v>
      </c>
      <c r="E6" s="631">
        <f>SUM(E7:E11)</f>
        <v>4275</v>
      </c>
      <c r="F6" s="628" t="s">
        <v>150</v>
      </c>
      <c r="G6" s="630">
        <f>SUM(G7:G11)</f>
        <v>19859</v>
      </c>
      <c r="H6" s="630">
        <f>SUM(H7:H11)</f>
        <v>10048</v>
      </c>
      <c r="I6" s="631">
        <f>SUM(I7:I11)</f>
        <v>9811</v>
      </c>
      <c r="J6" s="628" t="s">
        <v>151</v>
      </c>
      <c r="K6" s="630">
        <f>SUM(K7:K11)</f>
        <v>12669</v>
      </c>
      <c r="L6" s="630">
        <f>SUM(L7:L11)</f>
        <v>6226</v>
      </c>
      <c r="M6" s="632">
        <f>SUM(M7:M11)</f>
        <v>6443</v>
      </c>
      <c r="O6" s="552"/>
      <c r="Q6" s="552"/>
      <c r="R6" s="555"/>
      <c r="S6" s="555"/>
      <c r="T6" s="555"/>
      <c r="U6" s="555"/>
      <c r="V6" s="555"/>
      <c r="W6" s="555"/>
      <c r="X6" s="555"/>
    </row>
    <row r="7" spans="1:24" x14ac:dyDescent="0.15">
      <c r="A7" s="12"/>
      <c r="B7" s="633">
        <v>0</v>
      </c>
      <c r="C7" s="634">
        <f t="shared" si="0"/>
        <v>1878</v>
      </c>
      <c r="D7" s="635">
        <v>946</v>
      </c>
      <c r="E7" s="636">
        <v>932</v>
      </c>
      <c r="F7" s="637">
        <v>35</v>
      </c>
      <c r="G7" s="635">
        <f>H7+I7</f>
        <v>4043</v>
      </c>
      <c r="H7" s="635">
        <v>2056</v>
      </c>
      <c r="I7" s="636">
        <v>1987</v>
      </c>
      <c r="J7" s="637">
        <v>70</v>
      </c>
      <c r="K7" s="635">
        <f>L7+M7</f>
        <v>2363</v>
      </c>
      <c r="L7" s="635">
        <v>1161</v>
      </c>
      <c r="M7" s="638">
        <v>1202</v>
      </c>
      <c r="O7" s="552"/>
      <c r="Q7" s="552"/>
      <c r="R7" s="555"/>
      <c r="S7" s="555"/>
      <c r="T7" s="555"/>
      <c r="U7" s="555"/>
      <c r="V7" s="555"/>
      <c r="W7" s="555"/>
      <c r="X7" s="555"/>
    </row>
    <row r="8" spans="1:24" x14ac:dyDescent="0.15">
      <c r="A8" s="12"/>
      <c r="B8" s="639">
        <v>1</v>
      </c>
      <c r="C8" s="640">
        <f t="shared" si="0"/>
        <v>1791</v>
      </c>
      <c r="D8" s="641">
        <v>898</v>
      </c>
      <c r="E8" s="642">
        <v>893</v>
      </c>
      <c r="F8" s="639">
        <v>36</v>
      </c>
      <c r="G8" s="641">
        <f>H8+I8</f>
        <v>4018</v>
      </c>
      <c r="H8" s="641">
        <v>2034</v>
      </c>
      <c r="I8" s="642">
        <v>1984</v>
      </c>
      <c r="J8" s="639">
        <v>71</v>
      </c>
      <c r="K8" s="641">
        <f>L8+M8</f>
        <v>2471</v>
      </c>
      <c r="L8" s="641">
        <v>1218</v>
      </c>
      <c r="M8" s="643">
        <v>1253</v>
      </c>
      <c r="O8" s="552"/>
      <c r="Q8" s="552"/>
      <c r="R8" s="555"/>
      <c r="S8" s="555"/>
      <c r="T8" s="555"/>
      <c r="U8" s="555"/>
      <c r="V8" s="555"/>
      <c r="W8" s="555"/>
      <c r="X8" s="555"/>
    </row>
    <row r="9" spans="1:24" x14ac:dyDescent="0.15">
      <c r="A9" s="12"/>
      <c r="B9" s="639">
        <v>2</v>
      </c>
      <c r="C9" s="640">
        <f t="shared" si="0"/>
        <v>1671</v>
      </c>
      <c r="D9" s="641">
        <v>875</v>
      </c>
      <c r="E9" s="642">
        <v>796</v>
      </c>
      <c r="F9" s="639">
        <v>37</v>
      </c>
      <c r="G9" s="641">
        <f>H9+I9</f>
        <v>3970</v>
      </c>
      <c r="H9" s="641">
        <v>1980</v>
      </c>
      <c r="I9" s="642">
        <v>1990</v>
      </c>
      <c r="J9" s="639">
        <v>72</v>
      </c>
      <c r="K9" s="641">
        <f>L9+M9</f>
        <v>2582</v>
      </c>
      <c r="L9" s="641">
        <v>1293</v>
      </c>
      <c r="M9" s="643">
        <v>1289</v>
      </c>
      <c r="O9" s="552"/>
      <c r="Q9" s="552"/>
      <c r="R9" s="555"/>
      <c r="S9" s="555"/>
      <c r="T9" s="555"/>
      <c r="U9" s="555"/>
      <c r="V9" s="555"/>
      <c r="W9" s="555"/>
      <c r="X9" s="555"/>
    </row>
    <row r="10" spans="1:24" x14ac:dyDescent="0.15">
      <c r="A10" s="12"/>
      <c r="B10" s="639">
        <v>3</v>
      </c>
      <c r="C10" s="640">
        <f t="shared" si="0"/>
        <v>1668</v>
      </c>
      <c r="D10" s="641">
        <v>856</v>
      </c>
      <c r="E10" s="642">
        <v>812</v>
      </c>
      <c r="F10" s="639">
        <v>38</v>
      </c>
      <c r="G10" s="641">
        <f>H10+I10</f>
        <v>3922</v>
      </c>
      <c r="H10" s="641">
        <v>1971</v>
      </c>
      <c r="I10" s="642">
        <v>1951</v>
      </c>
      <c r="J10" s="639">
        <v>73</v>
      </c>
      <c r="K10" s="641">
        <f>L10+M10</f>
        <v>2505</v>
      </c>
      <c r="L10" s="641">
        <v>1225</v>
      </c>
      <c r="M10" s="643">
        <v>1280</v>
      </c>
      <c r="O10" s="552"/>
      <c r="Q10" s="552"/>
      <c r="R10" s="555"/>
      <c r="S10" s="555"/>
      <c r="T10" s="555"/>
      <c r="U10" s="555"/>
      <c r="V10" s="555"/>
      <c r="W10" s="555"/>
      <c r="X10" s="555"/>
    </row>
    <row r="11" spans="1:24" ht="14.25" thickBot="1" x14ac:dyDescent="0.2">
      <c r="A11" s="12"/>
      <c r="B11" s="644">
        <v>4</v>
      </c>
      <c r="C11" s="645">
        <f t="shared" si="0"/>
        <v>1679</v>
      </c>
      <c r="D11" s="646">
        <v>837</v>
      </c>
      <c r="E11" s="647">
        <v>842</v>
      </c>
      <c r="F11" s="648">
        <v>39</v>
      </c>
      <c r="G11" s="646">
        <f>H11+I11</f>
        <v>3906</v>
      </c>
      <c r="H11" s="646">
        <v>2007</v>
      </c>
      <c r="I11" s="647">
        <v>1899</v>
      </c>
      <c r="J11" s="648">
        <v>74</v>
      </c>
      <c r="K11" s="646">
        <f>L11+M11</f>
        <v>2748</v>
      </c>
      <c r="L11" s="646">
        <v>1329</v>
      </c>
      <c r="M11" s="649">
        <v>1419</v>
      </c>
      <c r="O11" s="552"/>
      <c r="Q11" s="552"/>
      <c r="R11" s="555"/>
      <c r="S11" s="555"/>
      <c r="T11" s="555"/>
      <c r="U11" s="555"/>
      <c r="V11" s="555"/>
      <c r="W11" s="555"/>
      <c r="X11" s="555"/>
    </row>
    <row r="12" spans="1:24" ht="14.25" thickBot="1" x14ac:dyDescent="0.2">
      <c r="A12" s="12"/>
      <c r="B12" s="628" t="s">
        <v>152</v>
      </c>
      <c r="C12" s="629">
        <f>SUM(C13:C17)</f>
        <v>8921</v>
      </c>
      <c r="D12" s="630">
        <f>SUM(D13:D17)</f>
        <v>4532</v>
      </c>
      <c r="E12" s="631">
        <f>SUM(E13:E17)</f>
        <v>4389</v>
      </c>
      <c r="F12" s="628" t="s">
        <v>153</v>
      </c>
      <c r="G12" s="630">
        <f>SUM(G13:G17)</f>
        <v>19660</v>
      </c>
      <c r="H12" s="630">
        <f>SUM(H13:H17)</f>
        <v>10142</v>
      </c>
      <c r="I12" s="631">
        <f>SUM(I13:I17)</f>
        <v>9518</v>
      </c>
      <c r="J12" s="628" t="s">
        <v>154</v>
      </c>
      <c r="K12" s="630">
        <f>K13+K14+K15+K16+K17</f>
        <v>12994</v>
      </c>
      <c r="L12" s="630">
        <f>SUM(L13:L17)</f>
        <v>6013</v>
      </c>
      <c r="M12" s="632">
        <f>SUM(M13:M17)</f>
        <v>6981</v>
      </c>
      <c r="O12" s="552"/>
      <c r="Q12" s="552"/>
      <c r="R12" s="555"/>
      <c r="S12" s="555"/>
      <c r="T12" s="555"/>
      <c r="U12" s="555"/>
      <c r="V12" s="555"/>
      <c r="W12" s="555"/>
      <c r="X12" s="555"/>
    </row>
    <row r="13" spans="1:24" x14ac:dyDescent="0.15">
      <c r="A13" s="12"/>
      <c r="B13" s="633">
        <v>5</v>
      </c>
      <c r="C13" s="634">
        <f>D13+E13</f>
        <v>1728</v>
      </c>
      <c r="D13" s="635">
        <v>899</v>
      </c>
      <c r="E13" s="636">
        <v>829</v>
      </c>
      <c r="F13" s="637">
        <v>40</v>
      </c>
      <c r="G13" s="635">
        <f>H13+I13</f>
        <v>4121</v>
      </c>
      <c r="H13" s="635">
        <v>2147</v>
      </c>
      <c r="I13" s="636">
        <v>1974</v>
      </c>
      <c r="J13" s="637">
        <v>75</v>
      </c>
      <c r="K13" s="635">
        <f>L13+M13</f>
        <v>3181</v>
      </c>
      <c r="L13" s="635">
        <v>1522</v>
      </c>
      <c r="M13" s="638">
        <v>1659</v>
      </c>
      <c r="O13" s="552"/>
      <c r="Q13" s="552"/>
      <c r="R13" s="555"/>
      <c r="S13" s="555"/>
      <c r="T13" s="555"/>
      <c r="U13" s="555"/>
      <c r="V13" s="555"/>
      <c r="W13" s="555"/>
      <c r="X13" s="555"/>
    </row>
    <row r="14" spans="1:24" x14ac:dyDescent="0.15">
      <c r="A14" s="12"/>
      <c r="B14" s="639">
        <v>6</v>
      </c>
      <c r="C14" s="640">
        <f>D14+E14</f>
        <v>1808</v>
      </c>
      <c r="D14" s="641">
        <v>931</v>
      </c>
      <c r="E14" s="642">
        <v>877</v>
      </c>
      <c r="F14" s="639">
        <v>41</v>
      </c>
      <c r="G14" s="641">
        <f>H14+I14</f>
        <v>3944</v>
      </c>
      <c r="H14" s="641">
        <v>1984</v>
      </c>
      <c r="I14" s="642">
        <v>1960</v>
      </c>
      <c r="J14" s="639">
        <v>76</v>
      </c>
      <c r="K14" s="641">
        <f>L14+M14</f>
        <v>2993</v>
      </c>
      <c r="L14" s="641">
        <v>1441</v>
      </c>
      <c r="M14" s="643">
        <v>1552</v>
      </c>
      <c r="O14" s="552"/>
      <c r="Q14" s="552"/>
      <c r="R14" s="555"/>
      <c r="S14" s="555"/>
      <c r="T14" s="555"/>
      <c r="U14" s="555"/>
      <c r="V14" s="555"/>
      <c r="W14" s="555"/>
      <c r="X14" s="555"/>
    </row>
    <row r="15" spans="1:24" x14ac:dyDescent="0.15">
      <c r="A15" s="12"/>
      <c r="B15" s="639">
        <v>7</v>
      </c>
      <c r="C15" s="640">
        <f>D15+E15</f>
        <v>1770</v>
      </c>
      <c r="D15" s="641">
        <v>897</v>
      </c>
      <c r="E15" s="642">
        <v>873</v>
      </c>
      <c r="F15" s="639">
        <v>42</v>
      </c>
      <c r="G15" s="641">
        <f>H15+I15</f>
        <v>3894</v>
      </c>
      <c r="H15" s="641">
        <v>2036</v>
      </c>
      <c r="I15" s="642">
        <v>1858</v>
      </c>
      <c r="J15" s="639">
        <v>77</v>
      </c>
      <c r="K15" s="641">
        <f>L15+M15</f>
        <v>3044</v>
      </c>
      <c r="L15" s="641">
        <v>1419</v>
      </c>
      <c r="M15" s="643">
        <v>1625</v>
      </c>
      <c r="O15" s="552"/>
      <c r="Q15" s="552"/>
      <c r="R15" s="555"/>
      <c r="S15" s="555"/>
      <c r="T15" s="555"/>
      <c r="U15" s="555"/>
      <c r="V15" s="555"/>
      <c r="W15" s="555"/>
      <c r="X15" s="555"/>
    </row>
    <row r="16" spans="1:24" x14ac:dyDescent="0.15">
      <c r="A16" s="12"/>
      <c r="B16" s="639">
        <v>8</v>
      </c>
      <c r="C16" s="640">
        <f>D16+E16</f>
        <v>1791</v>
      </c>
      <c r="D16" s="641">
        <v>893</v>
      </c>
      <c r="E16" s="642">
        <v>898</v>
      </c>
      <c r="F16" s="639">
        <v>43</v>
      </c>
      <c r="G16" s="641">
        <f>H16+I16</f>
        <v>3852</v>
      </c>
      <c r="H16" s="641">
        <v>1968</v>
      </c>
      <c r="I16" s="642">
        <v>1884</v>
      </c>
      <c r="J16" s="639">
        <v>78</v>
      </c>
      <c r="K16" s="641">
        <f>L16+M16</f>
        <v>2020</v>
      </c>
      <c r="L16" s="641">
        <v>890</v>
      </c>
      <c r="M16" s="643">
        <v>1130</v>
      </c>
      <c r="O16" s="552"/>
      <c r="Q16" s="552"/>
      <c r="R16" s="555"/>
      <c r="S16" s="555"/>
      <c r="T16" s="555"/>
      <c r="U16" s="555"/>
      <c r="V16" s="555"/>
      <c r="W16" s="555"/>
      <c r="X16" s="555"/>
    </row>
    <row r="17" spans="1:24" ht="14.25" thickBot="1" x14ac:dyDescent="0.2">
      <c r="A17" s="12"/>
      <c r="B17" s="648">
        <v>9</v>
      </c>
      <c r="C17" s="645">
        <f>D17+E17</f>
        <v>1824</v>
      </c>
      <c r="D17" s="646">
        <v>912</v>
      </c>
      <c r="E17" s="647">
        <v>912</v>
      </c>
      <c r="F17" s="648">
        <v>44</v>
      </c>
      <c r="G17" s="646">
        <f>H17+I17</f>
        <v>3849</v>
      </c>
      <c r="H17" s="646">
        <v>2007</v>
      </c>
      <c r="I17" s="647">
        <v>1842</v>
      </c>
      <c r="J17" s="648">
        <v>79</v>
      </c>
      <c r="K17" s="646">
        <f>L17+M17</f>
        <v>1756</v>
      </c>
      <c r="L17" s="646">
        <v>741</v>
      </c>
      <c r="M17" s="649">
        <v>1015</v>
      </c>
      <c r="O17" s="552"/>
      <c r="Q17" s="552"/>
      <c r="R17" s="555"/>
      <c r="S17" s="555"/>
      <c r="T17" s="555"/>
      <c r="U17" s="555"/>
      <c r="V17" s="555"/>
      <c r="W17" s="555"/>
      <c r="X17" s="555"/>
    </row>
    <row r="18" spans="1:24" ht="14.25" thickBot="1" x14ac:dyDescent="0.2">
      <c r="A18" s="12"/>
      <c r="B18" s="650" t="s">
        <v>155</v>
      </c>
      <c r="C18" s="629">
        <f>SUM(C19:C23)</f>
        <v>8568</v>
      </c>
      <c r="D18" s="630">
        <f>SUM(D19:D23)</f>
        <v>4424</v>
      </c>
      <c r="E18" s="631">
        <f>SUM(E19:E23)</f>
        <v>4144</v>
      </c>
      <c r="F18" s="628" t="s">
        <v>156</v>
      </c>
      <c r="G18" s="630">
        <f>SUM(G19:G23)</f>
        <v>20249</v>
      </c>
      <c r="H18" s="630">
        <f>SUM(H19:H23)</f>
        <v>10488</v>
      </c>
      <c r="I18" s="631">
        <f>SUM(I19:I23)</f>
        <v>9761</v>
      </c>
      <c r="J18" s="628" t="s">
        <v>157</v>
      </c>
      <c r="K18" s="630">
        <f>SUM(K19:K23)</f>
        <v>10507</v>
      </c>
      <c r="L18" s="630">
        <f>SUM(L19:L23)</f>
        <v>4190</v>
      </c>
      <c r="M18" s="632">
        <f>SUM(M19:M23)</f>
        <v>6317</v>
      </c>
      <c r="O18" s="552"/>
      <c r="Q18" s="552"/>
      <c r="R18" s="555"/>
      <c r="S18" s="555"/>
      <c r="T18" s="555"/>
      <c r="U18" s="555"/>
      <c r="V18" s="555"/>
      <c r="W18" s="555"/>
      <c r="X18" s="555"/>
    </row>
    <row r="19" spans="1:24" x14ac:dyDescent="0.15">
      <c r="A19" s="12"/>
      <c r="B19" s="633">
        <v>10</v>
      </c>
      <c r="C19" s="634">
        <f>D19+E19</f>
        <v>1726</v>
      </c>
      <c r="D19" s="635">
        <v>886</v>
      </c>
      <c r="E19" s="636">
        <v>840</v>
      </c>
      <c r="F19" s="637">
        <v>45</v>
      </c>
      <c r="G19" s="635">
        <f>H19+I19</f>
        <v>3994</v>
      </c>
      <c r="H19" s="635">
        <v>2038</v>
      </c>
      <c r="I19" s="636">
        <v>1956</v>
      </c>
      <c r="J19" s="637">
        <v>80</v>
      </c>
      <c r="K19" s="635">
        <f>L19+M19</f>
        <v>2165</v>
      </c>
      <c r="L19" s="635">
        <v>916</v>
      </c>
      <c r="M19" s="638">
        <v>1249</v>
      </c>
      <c r="O19" s="552"/>
      <c r="Q19" s="552"/>
      <c r="R19" s="555"/>
      <c r="S19" s="555"/>
      <c r="T19" s="555"/>
      <c r="U19" s="555"/>
      <c r="V19" s="555"/>
      <c r="W19" s="555"/>
      <c r="X19" s="555"/>
    </row>
    <row r="20" spans="1:24" x14ac:dyDescent="0.15">
      <c r="A20" s="12"/>
      <c r="B20" s="639">
        <v>11</v>
      </c>
      <c r="C20" s="640">
        <f>D20+E20</f>
        <v>1735</v>
      </c>
      <c r="D20" s="641">
        <v>854</v>
      </c>
      <c r="E20" s="642">
        <v>881</v>
      </c>
      <c r="F20" s="639">
        <v>46</v>
      </c>
      <c r="G20" s="641">
        <f>H20+I20</f>
        <v>4014</v>
      </c>
      <c r="H20" s="641">
        <v>2091</v>
      </c>
      <c r="I20" s="642">
        <v>1923</v>
      </c>
      <c r="J20" s="639">
        <v>81</v>
      </c>
      <c r="K20" s="641">
        <f>L20+M20</f>
        <v>2198</v>
      </c>
      <c r="L20" s="641">
        <v>870</v>
      </c>
      <c r="M20" s="643">
        <v>1328</v>
      </c>
      <c r="O20" s="552"/>
      <c r="Q20" s="552"/>
      <c r="R20" s="555"/>
      <c r="S20" s="555"/>
      <c r="T20" s="555"/>
      <c r="U20" s="555"/>
      <c r="V20" s="555"/>
      <c r="W20" s="555"/>
      <c r="X20" s="555"/>
    </row>
    <row r="21" spans="1:24" x14ac:dyDescent="0.15">
      <c r="A21" s="12"/>
      <c r="B21" s="639">
        <v>12</v>
      </c>
      <c r="C21" s="640">
        <f>D21+E21</f>
        <v>1721</v>
      </c>
      <c r="D21" s="641">
        <v>908</v>
      </c>
      <c r="E21" s="642">
        <v>813</v>
      </c>
      <c r="F21" s="639">
        <v>47</v>
      </c>
      <c r="G21" s="641">
        <f>H21+I21</f>
        <v>4120</v>
      </c>
      <c r="H21" s="641">
        <v>2145</v>
      </c>
      <c r="I21" s="642">
        <v>1975</v>
      </c>
      <c r="J21" s="639">
        <v>82</v>
      </c>
      <c r="K21" s="641">
        <f>L21+M21</f>
        <v>2080</v>
      </c>
      <c r="L21" s="641">
        <v>823</v>
      </c>
      <c r="M21" s="643">
        <v>1257</v>
      </c>
      <c r="O21" s="552"/>
      <c r="Q21" s="552"/>
      <c r="R21" s="555"/>
      <c r="S21" s="555"/>
      <c r="T21" s="555"/>
      <c r="U21" s="555"/>
      <c r="V21" s="555"/>
      <c r="W21" s="555"/>
      <c r="X21" s="555"/>
    </row>
    <row r="22" spans="1:24" x14ac:dyDescent="0.15">
      <c r="A22" s="12"/>
      <c r="B22" s="639">
        <v>13</v>
      </c>
      <c r="C22" s="640">
        <f>D22+E22</f>
        <v>1658</v>
      </c>
      <c r="D22" s="641">
        <v>872</v>
      </c>
      <c r="E22" s="642">
        <v>786</v>
      </c>
      <c r="F22" s="639">
        <v>48</v>
      </c>
      <c r="G22" s="641">
        <f>H22+I22</f>
        <v>4011</v>
      </c>
      <c r="H22" s="641">
        <v>2046</v>
      </c>
      <c r="I22" s="642">
        <v>1965</v>
      </c>
      <c r="J22" s="639">
        <v>83</v>
      </c>
      <c r="K22" s="641">
        <f>L22+M22</f>
        <v>2174</v>
      </c>
      <c r="L22" s="641">
        <v>859</v>
      </c>
      <c r="M22" s="643">
        <v>1315</v>
      </c>
      <c r="O22" s="552"/>
      <c r="Q22" s="552"/>
      <c r="R22" s="555"/>
      <c r="S22" s="555"/>
      <c r="T22" s="555"/>
      <c r="U22" s="555"/>
      <c r="V22" s="555"/>
      <c r="W22" s="555"/>
      <c r="X22" s="555"/>
    </row>
    <row r="23" spans="1:24" ht="14.25" thickBot="1" x14ac:dyDescent="0.2">
      <c r="A23" s="12"/>
      <c r="B23" s="644">
        <v>14</v>
      </c>
      <c r="C23" s="645">
        <f>D23+E23</f>
        <v>1728</v>
      </c>
      <c r="D23" s="646">
        <v>904</v>
      </c>
      <c r="E23" s="647">
        <v>824</v>
      </c>
      <c r="F23" s="648">
        <v>49</v>
      </c>
      <c r="G23" s="646">
        <f>H23+I23</f>
        <v>4110</v>
      </c>
      <c r="H23" s="646">
        <v>2168</v>
      </c>
      <c r="I23" s="647">
        <v>1942</v>
      </c>
      <c r="J23" s="648">
        <v>84</v>
      </c>
      <c r="K23" s="646">
        <f>L23+M23</f>
        <v>1890</v>
      </c>
      <c r="L23" s="646">
        <v>722</v>
      </c>
      <c r="M23" s="649">
        <v>1168</v>
      </c>
      <c r="O23" s="552"/>
      <c r="Q23" s="552"/>
      <c r="R23" s="555"/>
      <c r="S23" s="555"/>
      <c r="T23" s="555"/>
      <c r="U23" s="555"/>
      <c r="V23" s="555"/>
      <c r="W23" s="555"/>
      <c r="X23" s="555"/>
    </row>
    <row r="24" spans="1:24" ht="14.25" thickBot="1" x14ac:dyDescent="0.2">
      <c r="A24" s="12"/>
      <c r="B24" s="628" t="s">
        <v>158</v>
      </c>
      <c r="C24" s="629">
        <f>SUM(C25:C29)</f>
        <v>8455</v>
      </c>
      <c r="D24" s="630">
        <f>SUM(D25:D29)</f>
        <v>4315</v>
      </c>
      <c r="E24" s="631">
        <f>SUM(E25:E29)</f>
        <v>4140</v>
      </c>
      <c r="F24" s="628" t="s">
        <v>159</v>
      </c>
      <c r="G24" s="630">
        <f>SUM(G25:G29)</f>
        <v>21637</v>
      </c>
      <c r="H24" s="630">
        <f>SUM(H25:H29)</f>
        <v>11081</v>
      </c>
      <c r="I24" s="631">
        <f>SUM(I25:I29)</f>
        <v>10556</v>
      </c>
      <c r="J24" s="628" t="s">
        <v>160</v>
      </c>
      <c r="K24" s="630">
        <f>SUM(K25:K29)</f>
        <v>6724</v>
      </c>
      <c r="L24" s="630">
        <f>SUM(L25:L29)</f>
        <v>2408</v>
      </c>
      <c r="M24" s="632">
        <f>SUM(M25:M29)</f>
        <v>4316</v>
      </c>
      <c r="O24" s="552"/>
      <c r="Q24" s="552"/>
      <c r="R24" s="555"/>
      <c r="S24" s="555"/>
      <c r="T24" s="555"/>
      <c r="U24" s="555"/>
      <c r="V24" s="555"/>
      <c r="W24" s="555"/>
      <c r="X24" s="555"/>
    </row>
    <row r="25" spans="1:24" x14ac:dyDescent="0.15">
      <c r="A25" s="12"/>
      <c r="B25" s="633">
        <v>15</v>
      </c>
      <c r="C25" s="634">
        <f>D25+E25</f>
        <v>1683</v>
      </c>
      <c r="D25" s="635">
        <v>874</v>
      </c>
      <c r="E25" s="636">
        <v>809</v>
      </c>
      <c r="F25" s="637">
        <v>50</v>
      </c>
      <c r="G25" s="635">
        <f>H25+I25</f>
        <v>4397</v>
      </c>
      <c r="H25" s="635">
        <v>2205</v>
      </c>
      <c r="I25" s="636">
        <v>2192</v>
      </c>
      <c r="J25" s="637">
        <v>85</v>
      </c>
      <c r="K25" s="635">
        <f>L25+M25</f>
        <v>1519</v>
      </c>
      <c r="L25" s="635">
        <v>541</v>
      </c>
      <c r="M25" s="638">
        <v>978</v>
      </c>
      <c r="O25" s="552"/>
      <c r="Q25" s="552"/>
      <c r="R25" s="555"/>
      <c r="S25" s="555"/>
      <c r="T25" s="555"/>
      <c r="U25" s="555"/>
      <c r="V25" s="555"/>
      <c r="W25" s="555"/>
      <c r="X25" s="555"/>
    </row>
    <row r="26" spans="1:24" x14ac:dyDescent="0.15">
      <c r="A26" s="12"/>
      <c r="B26" s="639">
        <v>16</v>
      </c>
      <c r="C26" s="640">
        <f>D26+E26</f>
        <v>1669</v>
      </c>
      <c r="D26" s="641">
        <v>848</v>
      </c>
      <c r="E26" s="642">
        <v>821</v>
      </c>
      <c r="F26" s="639">
        <v>51</v>
      </c>
      <c r="G26" s="641">
        <f>H26+I26</f>
        <v>4567</v>
      </c>
      <c r="H26" s="641">
        <v>2355</v>
      </c>
      <c r="I26" s="642">
        <v>2212</v>
      </c>
      <c r="J26" s="639">
        <v>86</v>
      </c>
      <c r="K26" s="641">
        <f>L26+M26</f>
        <v>1386</v>
      </c>
      <c r="L26" s="641">
        <v>523</v>
      </c>
      <c r="M26" s="643">
        <v>863</v>
      </c>
      <c r="O26" s="552"/>
      <c r="Q26" s="552"/>
      <c r="R26" s="555"/>
      <c r="S26" s="555"/>
      <c r="T26" s="555"/>
      <c r="U26" s="555"/>
      <c r="V26" s="555"/>
      <c r="W26" s="555"/>
      <c r="X26" s="555"/>
    </row>
    <row r="27" spans="1:24" x14ac:dyDescent="0.15">
      <c r="A27" s="12"/>
      <c r="B27" s="639">
        <v>17</v>
      </c>
      <c r="C27" s="640">
        <f>D27+E27</f>
        <v>1700</v>
      </c>
      <c r="D27" s="641">
        <v>873</v>
      </c>
      <c r="E27" s="642">
        <v>827</v>
      </c>
      <c r="F27" s="639">
        <v>52</v>
      </c>
      <c r="G27" s="641">
        <f>H27+I27</f>
        <v>4338</v>
      </c>
      <c r="H27" s="641">
        <v>2214</v>
      </c>
      <c r="I27" s="642">
        <v>2124</v>
      </c>
      <c r="J27" s="639">
        <v>87</v>
      </c>
      <c r="K27" s="641">
        <f>L27+M27</f>
        <v>1391</v>
      </c>
      <c r="L27" s="641">
        <v>533</v>
      </c>
      <c r="M27" s="643">
        <v>858</v>
      </c>
      <c r="O27" s="552"/>
      <c r="Q27" s="552"/>
      <c r="R27" s="555"/>
      <c r="S27" s="555"/>
      <c r="T27" s="555"/>
      <c r="U27" s="555"/>
      <c r="V27" s="555"/>
      <c r="W27" s="555"/>
      <c r="X27" s="555"/>
    </row>
    <row r="28" spans="1:24" x14ac:dyDescent="0.15">
      <c r="A28" s="12"/>
      <c r="B28" s="639">
        <v>18</v>
      </c>
      <c r="C28" s="640">
        <f>D28+E28</f>
        <v>1728</v>
      </c>
      <c r="D28" s="641">
        <v>865</v>
      </c>
      <c r="E28" s="642">
        <v>863</v>
      </c>
      <c r="F28" s="639">
        <v>53</v>
      </c>
      <c r="G28" s="641">
        <f>H28+I28</f>
        <v>4307</v>
      </c>
      <c r="H28" s="641">
        <v>2213</v>
      </c>
      <c r="I28" s="642">
        <v>2094</v>
      </c>
      <c r="J28" s="639">
        <v>88</v>
      </c>
      <c r="K28" s="641">
        <f>L28+M28</f>
        <v>1270</v>
      </c>
      <c r="L28" s="641">
        <v>442</v>
      </c>
      <c r="M28" s="643">
        <v>828</v>
      </c>
      <c r="O28" s="552"/>
      <c r="Q28" s="552"/>
      <c r="R28" s="555"/>
      <c r="S28" s="555"/>
      <c r="T28" s="555"/>
      <c r="U28" s="555"/>
      <c r="V28" s="555"/>
      <c r="W28" s="555"/>
      <c r="X28" s="555"/>
    </row>
    <row r="29" spans="1:24" ht="14.25" thickBot="1" x14ac:dyDescent="0.2">
      <c r="A29" s="12"/>
      <c r="B29" s="644">
        <v>19</v>
      </c>
      <c r="C29" s="645">
        <f>D29+E29</f>
        <v>1675</v>
      </c>
      <c r="D29" s="646">
        <v>855</v>
      </c>
      <c r="E29" s="647">
        <v>820</v>
      </c>
      <c r="F29" s="648">
        <v>54</v>
      </c>
      <c r="G29" s="646">
        <f>H29+I29</f>
        <v>4028</v>
      </c>
      <c r="H29" s="646">
        <v>2094</v>
      </c>
      <c r="I29" s="647">
        <v>1934</v>
      </c>
      <c r="J29" s="648">
        <v>89</v>
      </c>
      <c r="K29" s="646">
        <f>L29+M29</f>
        <v>1158</v>
      </c>
      <c r="L29" s="646">
        <v>369</v>
      </c>
      <c r="M29" s="649">
        <v>789</v>
      </c>
      <c r="O29" s="552"/>
      <c r="Q29" s="552"/>
      <c r="R29" s="555"/>
      <c r="S29" s="555"/>
      <c r="T29" s="555"/>
      <c r="U29" s="555"/>
      <c r="V29" s="555"/>
      <c r="W29" s="555"/>
      <c r="X29" s="555"/>
    </row>
    <row r="30" spans="1:24" ht="14.25" thickBot="1" x14ac:dyDescent="0.2">
      <c r="A30" s="12"/>
      <c r="B30" s="628" t="s">
        <v>161</v>
      </c>
      <c r="C30" s="629">
        <f>SUM(C31:C35)</f>
        <v>13325</v>
      </c>
      <c r="D30" s="630">
        <f>SUM(D31:D35)</f>
        <v>6500</v>
      </c>
      <c r="E30" s="631">
        <f>SUM(E31:E35)</f>
        <v>6825</v>
      </c>
      <c r="F30" s="628" t="s">
        <v>162</v>
      </c>
      <c r="G30" s="630">
        <f>SUM(G31:G35)</f>
        <v>17986</v>
      </c>
      <c r="H30" s="630">
        <f>SUM(H31:H35)</f>
        <v>9437</v>
      </c>
      <c r="I30" s="631">
        <f>SUM(I31:I35)</f>
        <v>8549</v>
      </c>
      <c r="J30" s="628" t="s">
        <v>163</v>
      </c>
      <c r="K30" s="630">
        <f>SUM(K31:K35)</f>
        <v>3160</v>
      </c>
      <c r="L30" s="630">
        <f>SUM(L31:L35)</f>
        <v>886</v>
      </c>
      <c r="M30" s="632">
        <f>SUM(M31:M35)</f>
        <v>2274</v>
      </c>
      <c r="O30" s="552"/>
      <c r="Q30" s="552"/>
      <c r="R30" s="555"/>
      <c r="S30" s="555"/>
      <c r="T30" s="555"/>
      <c r="U30" s="555"/>
      <c r="V30" s="555"/>
      <c r="W30" s="555"/>
      <c r="X30" s="555"/>
    </row>
    <row r="31" spans="1:24" ht="14.25" thickBot="1" x14ac:dyDescent="0.2">
      <c r="A31" s="12"/>
      <c r="B31" s="633">
        <v>20</v>
      </c>
      <c r="C31" s="634">
        <f>D31+E31</f>
        <v>1794</v>
      </c>
      <c r="D31" s="635">
        <v>911</v>
      </c>
      <c r="E31" s="636">
        <v>883</v>
      </c>
      <c r="F31" s="637">
        <v>55</v>
      </c>
      <c r="G31" s="635">
        <f>H31+I31</f>
        <v>3925</v>
      </c>
      <c r="H31" s="635">
        <v>2061</v>
      </c>
      <c r="I31" s="636">
        <v>1864</v>
      </c>
      <c r="J31" s="637">
        <v>90</v>
      </c>
      <c r="K31" s="635">
        <f>SUM(L31:M31)</f>
        <v>919</v>
      </c>
      <c r="L31" s="635">
        <v>280</v>
      </c>
      <c r="M31" s="638">
        <v>639</v>
      </c>
      <c r="O31" s="552"/>
      <c r="Q31" s="552"/>
      <c r="R31" s="555"/>
      <c r="S31" s="555"/>
      <c r="T31" s="555"/>
      <c r="U31" s="555"/>
      <c r="V31" s="555"/>
      <c r="W31" s="555"/>
      <c r="X31" s="555"/>
    </row>
    <row r="32" spans="1:24" ht="14.25" thickBot="1" x14ac:dyDescent="0.2">
      <c r="A32" s="12"/>
      <c r="B32" s="639">
        <v>21</v>
      </c>
      <c r="C32" s="640">
        <f>D32+E32</f>
        <v>1968</v>
      </c>
      <c r="D32" s="641">
        <v>951</v>
      </c>
      <c r="E32" s="642">
        <v>1017</v>
      </c>
      <c r="F32" s="639">
        <v>56</v>
      </c>
      <c r="G32" s="641">
        <f>H32+I32</f>
        <v>3916</v>
      </c>
      <c r="H32" s="641">
        <v>2063</v>
      </c>
      <c r="I32" s="642">
        <v>1853</v>
      </c>
      <c r="J32" s="639">
        <v>91</v>
      </c>
      <c r="K32" s="635">
        <f>SUM(L32:M32)</f>
        <v>739</v>
      </c>
      <c r="L32" s="641">
        <v>209</v>
      </c>
      <c r="M32" s="643">
        <v>530</v>
      </c>
      <c r="O32" s="552"/>
      <c r="Q32" s="552"/>
      <c r="R32" s="555"/>
      <c r="S32" s="555"/>
      <c r="T32" s="555"/>
      <c r="U32" s="555"/>
      <c r="V32" s="555"/>
      <c r="W32" s="555"/>
      <c r="X32" s="555"/>
    </row>
    <row r="33" spans="1:24" ht="14.25" thickBot="1" x14ac:dyDescent="0.2">
      <c r="A33" s="12"/>
      <c r="B33" s="639">
        <v>22</v>
      </c>
      <c r="C33" s="640">
        <f>D33+E33</f>
        <v>2282</v>
      </c>
      <c r="D33" s="641">
        <v>1125</v>
      </c>
      <c r="E33" s="642">
        <v>1157</v>
      </c>
      <c r="F33" s="639">
        <v>57</v>
      </c>
      <c r="G33" s="641">
        <f>H33+I33</f>
        <v>3937</v>
      </c>
      <c r="H33" s="641">
        <v>2000</v>
      </c>
      <c r="I33" s="642">
        <v>1937</v>
      </c>
      <c r="J33" s="639">
        <v>92</v>
      </c>
      <c r="K33" s="635">
        <f>SUM(L33:M33)</f>
        <v>622</v>
      </c>
      <c r="L33" s="641">
        <v>169</v>
      </c>
      <c r="M33" s="643">
        <v>453</v>
      </c>
      <c r="O33" s="552"/>
      <c r="Q33" s="552"/>
      <c r="R33" s="555"/>
      <c r="S33" s="555"/>
      <c r="T33" s="555"/>
      <c r="U33" s="555"/>
      <c r="V33" s="555"/>
      <c r="W33" s="555"/>
      <c r="X33" s="555"/>
    </row>
    <row r="34" spans="1:24" ht="14.25" thickBot="1" x14ac:dyDescent="0.2">
      <c r="A34" s="12"/>
      <c r="B34" s="639">
        <v>23</v>
      </c>
      <c r="C34" s="640">
        <f>D34+E34</f>
        <v>3338</v>
      </c>
      <c r="D34" s="641">
        <v>1604</v>
      </c>
      <c r="E34" s="642">
        <v>1734</v>
      </c>
      <c r="F34" s="639">
        <v>58</v>
      </c>
      <c r="G34" s="641">
        <f>H34+I34</f>
        <v>2708</v>
      </c>
      <c r="H34" s="641">
        <v>1445</v>
      </c>
      <c r="I34" s="642">
        <v>1263</v>
      </c>
      <c r="J34" s="639">
        <v>93</v>
      </c>
      <c r="K34" s="635">
        <f>SUM(L34:M34)</f>
        <v>517</v>
      </c>
      <c r="L34" s="641">
        <v>130</v>
      </c>
      <c r="M34" s="643">
        <v>387</v>
      </c>
      <c r="O34" s="552"/>
      <c r="Q34" s="552"/>
      <c r="R34" s="555"/>
      <c r="S34" s="555"/>
      <c r="T34" s="555"/>
      <c r="U34" s="555"/>
      <c r="V34" s="555"/>
      <c r="W34" s="555"/>
      <c r="X34" s="555"/>
    </row>
    <row r="35" spans="1:24" ht="14.25" thickBot="1" x14ac:dyDescent="0.2">
      <c r="A35" s="12"/>
      <c r="B35" s="644">
        <v>24</v>
      </c>
      <c r="C35" s="645">
        <f>D35+E35</f>
        <v>3943</v>
      </c>
      <c r="D35" s="646">
        <v>1909</v>
      </c>
      <c r="E35" s="647">
        <v>2034</v>
      </c>
      <c r="F35" s="648">
        <v>59</v>
      </c>
      <c r="G35" s="646">
        <f>H35+I35</f>
        <v>3500</v>
      </c>
      <c r="H35" s="646">
        <v>1868</v>
      </c>
      <c r="I35" s="647">
        <v>1632</v>
      </c>
      <c r="J35" s="648">
        <v>94</v>
      </c>
      <c r="K35" s="635">
        <f>SUM(L35:M35)</f>
        <v>363</v>
      </c>
      <c r="L35" s="646">
        <v>98</v>
      </c>
      <c r="M35" s="649">
        <v>265</v>
      </c>
      <c r="O35" s="552"/>
      <c r="Q35" s="552"/>
      <c r="R35" s="555"/>
      <c r="S35" s="555"/>
      <c r="T35" s="555"/>
      <c r="U35" s="555"/>
      <c r="V35" s="555"/>
      <c r="W35" s="555"/>
      <c r="X35" s="555"/>
    </row>
    <row r="36" spans="1:24" ht="14.25" thickBot="1" x14ac:dyDescent="0.2">
      <c r="A36" s="12"/>
      <c r="B36" s="628" t="s">
        <v>164</v>
      </c>
      <c r="C36" s="629">
        <f>SUM(C37:C41)</f>
        <v>26404</v>
      </c>
      <c r="D36" s="630">
        <f>SUM(D37:D41)</f>
        <v>13076</v>
      </c>
      <c r="E36" s="631">
        <f>SUM(E37:E41)</f>
        <v>13328</v>
      </c>
      <c r="F36" s="628" t="s">
        <v>165</v>
      </c>
      <c r="G36" s="630">
        <f>SUM(G37:G41)</f>
        <v>14101</v>
      </c>
      <c r="H36" s="630">
        <f>SUM(H37:H41)</f>
        <v>7289</v>
      </c>
      <c r="I36" s="631">
        <f>SUM(I37:I41)</f>
        <v>6812</v>
      </c>
      <c r="J36" s="628" t="s">
        <v>166</v>
      </c>
      <c r="K36" s="630">
        <f>SUM(K37:K41)</f>
        <v>856</v>
      </c>
      <c r="L36" s="630">
        <f>SUM(L37:L41)</f>
        <v>181</v>
      </c>
      <c r="M36" s="632">
        <f>SUM(M37:M41)</f>
        <v>675</v>
      </c>
      <c r="O36" s="552"/>
      <c r="Q36" s="552"/>
      <c r="R36" s="552"/>
      <c r="S36" s="552"/>
      <c r="T36" s="552"/>
      <c r="U36" s="552"/>
      <c r="V36" s="552"/>
      <c r="W36" s="552"/>
      <c r="X36" s="552"/>
    </row>
    <row r="37" spans="1:24" x14ac:dyDescent="0.15">
      <c r="A37" s="12"/>
      <c r="B37" s="633">
        <v>25</v>
      </c>
      <c r="C37" s="634">
        <f>D37+E37</f>
        <v>4567</v>
      </c>
      <c r="D37" s="635">
        <v>2293</v>
      </c>
      <c r="E37" s="636">
        <v>2274</v>
      </c>
      <c r="F37" s="637">
        <v>60</v>
      </c>
      <c r="G37" s="635">
        <f>H37+I37</f>
        <v>3227</v>
      </c>
      <c r="H37" s="635">
        <v>1686</v>
      </c>
      <c r="I37" s="636">
        <v>1541</v>
      </c>
      <c r="J37" s="637">
        <v>95</v>
      </c>
      <c r="K37" s="635">
        <f>L37+M37</f>
        <v>296</v>
      </c>
      <c r="L37" s="635">
        <v>66</v>
      </c>
      <c r="M37" s="638">
        <v>230</v>
      </c>
      <c r="O37" s="552"/>
      <c r="Q37" s="552"/>
      <c r="R37" s="552"/>
      <c r="S37" s="552"/>
      <c r="T37" s="552"/>
      <c r="U37" s="552"/>
      <c r="V37" s="552"/>
      <c r="W37" s="552"/>
      <c r="X37" s="552"/>
    </row>
    <row r="38" spans="1:24" x14ac:dyDescent="0.15">
      <c r="A38" s="12"/>
      <c r="B38" s="639">
        <v>26</v>
      </c>
      <c r="C38" s="640">
        <f>D38+E38</f>
        <v>5226</v>
      </c>
      <c r="D38" s="641">
        <v>2604</v>
      </c>
      <c r="E38" s="642">
        <v>2622</v>
      </c>
      <c r="F38" s="639">
        <v>61</v>
      </c>
      <c r="G38" s="641">
        <f>H38+I38</f>
        <v>2938</v>
      </c>
      <c r="H38" s="641">
        <v>1533</v>
      </c>
      <c r="I38" s="642">
        <v>1405</v>
      </c>
      <c r="J38" s="639">
        <v>96</v>
      </c>
      <c r="K38" s="641">
        <f>L38+M38</f>
        <v>217</v>
      </c>
      <c r="L38" s="641">
        <v>45</v>
      </c>
      <c r="M38" s="643">
        <v>172</v>
      </c>
      <c r="O38" s="552"/>
      <c r="Q38" s="552"/>
      <c r="R38" s="552"/>
      <c r="S38" s="552"/>
      <c r="T38" s="552"/>
      <c r="U38" s="552"/>
      <c r="V38" s="552"/>
      <c r="W38" s="552"/>
      <c r="X38" s="552"/>
    </row>
    <row r="39" spans="1:24" x14ac:dyDescent="0.15">
      <c r="A39" s="12"/>
      <c r="B39" s="639">
        <v>27</v>
      </c>
      <c r="C39" s="640">
        <f>D39+E39</f>
        <v>5576</v>
      </c>
      <c r="D39" s="641">
        <v>2772</v>
      </c>
      <c r="E39" s="642">
        <v>2804</v>
      </c>
      <c r="F39" s="639">
        <v>62</v>
      </c>
      <c r="G39" s="641">
        <f>H39+I39</f>
        <v>2643</v>
      </c>
      <c r="H39" s="641">
        <v>1391</v>
      </c>
      <c r="I39" s="642">
        <v>1252</v>
      </c>
      <c r="J39" s="639">
        <v>97</v>
      </c>
      <c r="K39" s="641">
        <f>L39+M39</f>
        <v>153</v>
      </c>
      <c r="L39" s="641">
        <v>30</v>
      </c>
      <c r="M39" s="643">
        <v>123</v>
      </c>
      <c r="O39" s="552"/>
      <c r="Q39" s="552"/>
      <c r="R39" s="552"/>
      <c r="S39" s="552"/>
      <c r="T39" s="552"/>
      <c r="U39" s="552"/>
      <c r="V39" s="552"/>
      <c r="W39" s="552"/>
      <c r="X39" s="552"/>
    </row>
    <row r="40" spans="1:24" x14ac:dyDescent="0.15">
      <c r="A40" s="12"/>
      <c r="B40" s="639">
        <v>28</v>
      </c>
      <c r="C40" s="640">
        <f>D40+E40</f>
        <v>5693</v>
      </c>
      <c r="D40" s="641">
        <v>2792</v>
      </c>
      <c r="E40" s="642">
        <v>2901</v>
      </c>
      <c r="F40" s="639">
        <v>63</v>
      </c>
      <c r="G40" s="641">
        <f>H40+I40</f>
        <v>2700</v>
      </c>
      <c r="H40" s="641">
        <v>1365</v>
      </c>
      <c r="I40" s="642">
        <v>1335</v>
      </c>
      <c r="J40" s="639">
        <v>98</v>
      </c>
      <c r="K40" s="641">
        <f>L40+M40</f>
        <v>111</v>
      </c>
      <c r="L40" s="641">
        <v>23</v>
      </c>
      <c r="M40" s="643">
        <v>88</v>
      </c>
      <c r="O40" s="552"/>
      <c r="Q40" s="552"/>
      <c r="R40" s="552"/>
      <c r="S40" s="552"/>
      <c r="T40" s="552"/>
      <c r="U40" s="552"/>
      <c r="V40" s="552"/>
      <c r="W40" s="552"/>
      <c r="X40" s="552"/>
    </row>
    <row r="41" spans="1:24" ht="14.25" thickBot="1" x14ac:dyDescent="0.2">
      <c r="A41" s="12"/>
      <c r="B41" s="644">
        <v>29</v>
      </c>
      <c r="C41" s="645">
        <f>D41+E41</f>
        <v>5342</v>
      </c>
      <c r="D41" s="646">
        <v>2615</v>
      </c>
      <c r="E41" s="647">
        <v>2727</v>
      </c>
      <c r="F41" s="648">
        <v>64</v>
      </c>
      <c r="G41" s="646">
        <f>H41+I41</f>
        <v>2593</v>
      </c>
      <c r="H41" s="646">
        <v>1314</v>
      </c>
      <c r="I41" s="647">
        <v>1279</v>
      </c>
      <c r="J41" s="648">
        <v>99</v>
      </c>
      <c r="K41" s="646">
        <f>L41+M41</f>
        <v>79</v>
      </c>
      <c r="L41" s="646">
        <v>17</v>
      </c>
      <c r="M41" s="649">
        <v>62</v>
      </c>
      <c r="O41" s="552"/>
      <c r="Q41" s="552"/>
      <c r="R41" s="552"/>
      <c r="S41" s="552"/>
      <c r="T41" s="552"/>
      <c r="U41" s="552"/>
      <c r="V41" s="552"/>
      <c r="W41" s="552"/>
      <c r="X41" s="552"/>
    </row>
    <row r="42" spans="1:24" ht="14.25" thickBot="1" x14ac:dyDescent="0.2">
      <c r="A42" s="12"/>
      <c r="B42" s="628" t="s">
        <v>167</v>
      </c>
      <c r="C42" s="629">
        <f>SUM(C43:C47)</f>
        <v>23905</v>
      </c>
      <c r="D42" s="630">
        <f>SUM(D43:D47)</f>
        <v>11998</v>
      </c>
      <c r="E42" s="631">
        <f>SUM(E43:E47)</f>
        <v>11907</v>
      </c>
      <c r="F42" s="628" t="s">
        <v>168</v>
      </c>
      <c r="G42" s="630">
        <f>SUM(G43:G47)</f>
        <v>11548</v>
      </c>
      <c r="H42" s="630">
        <f>SUM(H43:H47)</f>
        <v>5816</v>
      </c>
      <c r="I42" s="631">
        <f>SUM(I43:I47)</f>
        <v>5732</v>
      </c>
      <c r="J42" s="628" t="s">
        <v>169</v>
      </c>
      <c r="K42" s="630">
        <f>SUM(K43:K47)</f>
        <v>107</v>
      </c>
      <c r="L42" s="630">
        <f>SUM(L43:L47)</f>
        <v>17</v>
      </c>
      <c r="M42" s="632">
        <f>SUM(M43:M47)</f>
        <v>90</v>
      </c>
      <c r="O42" s="552"/>
      <c r="Q42" s="552"/>
      <c r="R42" s="552"/>
      <c r="S42" s="552"/>
      <c r="T42" s="552"/>
      <c r="U42" s="552"/>
      <c r="V42" s="552"/>
      <c r="W42" s="552"/>
      <c r="X42" s="552"/>
    </row>
    <row r="43" spans="1:24" x14ac:dyDescent="0.15">
      <c r="A43" s="12"/>
      <c r="B43" s="633">
        <v>30</v>
      </c>
      <c r="C43" s="634">
        <f>D43+E43</f>
        <v>5481</v>
      </c>
      <c r="D43" s="635">
        <v>2725</v>
      </c>
      <c r="E43" s="636">
        <v>2756</v>
      </c>
      <c r="F43" s="637">
        <v>65</v>
      </c>
      <c r="G43" s="635">
        <f>H43+I43</f>
        <v>2389</v>
      </c>
      <c r="H43" s="635">
        <v>1256</v>
      </c>
      <c r="I43" s="636">
        <v>1133</v>
      </c>
      <c r="J43" s="637">
        <v>100</v>
      </c>
      <c r="K43" s="635">
        <f>L43+M43</f>
        <v>46</v>
      </c>
      <c r="L43" s="635">
        <v>6</v>
      </c>
      <c r="M43" s="638">
        <v>40</v>
      </c>
      <c r="O43" s="552"/>
      <c r="Q43" s="552"/>
      <c r="R43" s="552"/>
      <c r="S43" s="552"/>
      <c r="T43" s="552"/>
      <c r="U43" s="552"/>
      <c r="V43" s="552"/>
      <c r="W43" s="552"/>
      <c r="X43" s="552"/>
    </row>
    <row r="44" spans="1:24" x14ac:dyDescent="0.15">
      <c r="A44" s="12"/>
      <c r="B44" s="639">
        <v>31</v>
      </c>
      <c r="C44" s="640">
        <f>D44+E44</f>
        <v>5069</v>
      </c>
      <c r="D44" s="641">
        <v>2529</v>
      </c>
      <c r="E44" s="642">
        <v>2540</v>
      </c>
      <c r="F44" s="639">
        <v>66</v>
      </c>
      <c r="G44" s="641">
        <f>H44+I44</f>
        <v>2373</v>
      </c>
      <c r="H44" s="641">
        <v>1206</v>
      </c>
      <c r="I44" s="642">
        <v>1167</v>
      </c>
      <c r="J44" s="639">
        <v>101</v>
      </c>
      <c r="K44" s="641">
        <f>L44+M44</f>
        <v>26</v>
      </c>
      <c r="L44" s="641">
        <v>5</v>
      </c>
      <c r="M44" s="643">
        <v>21</v>
      </c>
      <c r="O44" s="552"/>
      <c r="Q44" s="552"/>
      <c r="R44" s="552"/>
      <c r="S44" s="552"/>
      <c r="T44" s="552"/>
      <c r="U44" s="552"/>
      <c r="V44" s="552"/>
      <c r="W44" s="552"/>
      <c r="X44" s="552"/>
    </row>
    <row r="45" spans="1:24" x14ac:dyDescent="0.15">
      <c r="A45" s="12"/>
      <c r="B45" s="639">
        <v>32</v>
      </c>
      <c r="C45" s="640">
        <f>D45+E45</f>
        <v>4637</v>
      </c>
      <c r="D45" s="641">
        <v>2338</v>
      </c>
      <c r="E45" s="642">
        <v>2299</v>
      </c>
      <c r="F45" s="639">
        <v>67</v>
      </c>
      <c r="G45" s="641">
        <f>H45+I45</f>
        <v>2209</v>
      </c>
      <c r="H45" s="641">
        <v>1094</v>
      </c>
      <c r="I45" s="642">
        <v>1115</v>
      </c>
      <c r="J45" s="639">
        <v>102</v>
      </c>
      <c r="K45" s="641">
        <f>L45+M45</f>
        <v>16</v>
      </c>
      <c r="L45" s="641">
        <v>5</v>
      </c>
      <c r="M45" s="643">
        <v>11</v>
      </c>
      <c r="O45" s="552"/>
      <c r="Q45" s="552"/>
      <c r="R45" s="552"/>
      <c r="S45" s="552"/>
      <c r="T45" s="552"/>
      <c r="U45" s="552"/>
      <c r="V45" s="552"/>
      <c r="W45" s="552"/>
      <c r="X45" s="552"/>
    </row>
    <row r="46" spans="1:24" x14ac:dyDescent="0.15">
      <c r="A46" s="12"/>
      <c r="B46" s="639">
        <v>33</v>
      </c>
      <c r="C46" s="640">
        <f>D46+E46</f>
        <v>4515</v>
      </c>
      <c r="D46" s="641">
        <v>2323</v>
      </c>
      <c r="E46" s="642">
        <v>2192</v>
      </c>
      <c r="F46" s="639">
        <v>68</v>
      </c>
      <c r="G46" s="641">
        <f>H46+I46</f>
        <v>2293</v>
      </c>
      <c r="H46" s="641">
        <v>1142</v>
      </c>
      <c r="I46" s="642">
        <v>1151</v>
      </c>
      <c r="J46" s="639" t="s">
        <v>170</v>
      </c>
      <c r="K46" s="641">
        <f>L46+M46</f>
        <v>19</v>
      </c>
      <c r="L46" s="641">
        <v>1</v>
      </c>
      <c r="M46" s="643">
        <v>18</v>
      </c>
      <c r="O46" s="552"/>
      <c r="Q46" s="552"/>
      <c r="R46" s="552"/>
      <c r="S46" s="552"/>
      <c r="T46" s="552"/>
      <c r="U46" s="552"/>
      <c r="V46" s="552"/>
      <c r="W46" s="552"/>
      <c r="X46" s="552"/>
    </row>
    <row r="47" spans="1:24" ht="14.25" thickBot="1" x14ac:dyDescent="0.2">
      <c r="A47" s="12"/>
      <c r="B47" s="648">
        <v>34</v>
      </c>
      <c r="C47" s="645">
        <f>D47+E47</f>
        <v>4203</v>
      </c>
      <c r="D47" s="646">
        <v>2083</v>
      </c>
      <c r="E47" s="647">
        <v>2120</v>
      </c>
      <c r="F47" s="648">
        <v>69</v>
      </c>
      <c r="G47" s="646">
        <f>H47+I47</f>
        <v>2284</v>
      </c>
      <c r="H47" s="646">
        <v>1118</v>
      </c>
      <c r="I47" s="647">
        <v>1166</v>
      </c>
      <c r="J47" s="648" t="s">
        <v>171</v>
      </c>
      <c r="K47" s="646">
        <f>L47+M47</f>
        <v>0</v>
      </c>
      <c r="L47" s="646">
        <v>0</v>
      </c>
      <c r="M47" s="649">
        <v>0</v>
      </c>
      <c r="O47" s="552"/>
      <c r="Q47" s="552"/>
      <c r="R47" s="552"/>
      <c r="S47" s="552"/>
      <c r="T47" s="552"/>
      <c r="U47" s="552"/>
      <c r="V47" s="552"/>
      <c r="W47" s="552"/>
      <c r="X47" s="552"/>
    </row>
    <row r="48" spans="1:24" x14ac:dyDescent="0.15">
      <c r="B48" s="556"/>
      <c r="C48" s="557"/>
      <c r="D48" s="557"/>
      <c r="E48" s="557"/>
      <c r="F48" s="556"/>
      <c r="G48" s="557"/>
      <c r="H48" s="557"/>
      <c r="I48" s="557"/>
      <c r="J48" s="556"/>
      <c r="K48" s="557"/>
      <c r="L48" s="557"/>
      <c r="M48" s="557"/>
      <c r="O48" s="552"/>
      <c r="Q48" s="552"/>
      <c r="R48" s="552"/>
      <c r="S48" s="552"/>
      <c r="T48" s="552"/>
      <c r="U48" s="552"/>
      <c r="V48" s="552"/>
      <c r="W48" s="552"/>
      <c r="X48" s="552"/>
    </row>
    <row r="49" spans="2:24" ht="14.25" customHeight="1" x14ac:dyDescent="0.15">
      <c r="B49" s="775" t="s">
        <v>194</v>
      </c>
      <c r="C49" s="775"/>
      <c r="D49" s="775"/>
      <c r="E49" s="775"/>
      <c r="F49" s="776"/>
      <c r="G49" s="776"/>
      <c r="H49" s="558"/>
      <c r="I49" s="558"/>
      <c r="J49" s="558"/>
      <c r="K49" s="558"/>
      <c r="L49" s="558"/>
      <c r="M49" s="559"/>
      <c r="O49" s="552"/>
      <c r="Q49" s="552"/>
      <c r="R49" s="552"/>
      <c r="S49" s="552"/>
      <c r="T49" s="552"/>
      <c r="U49" s="552"/>
      <c r="V49" s="552"/>
      <c r="W49" s="552"/>
      <c r="X49" s="552"/>
    </row>
    <row r="50" spans="2:24" x14ac:dyDescent="0.15">
      <c r="B50" s="558"/>
      <c r="C50" s="558"/>
      <c r="D50" s="558"/>
      <c r="E50" s="558"/>
      <c r="F50" s="558"/>
      <c r="G50" s="558"/>
      <c r="H50" s="558"/>
      <c r="I50" s="558"/>
      <c r="J50" s="558"/>
      <c r="K50" s="558"/>
      <c r="L50" s="558"/>
      <c r="M50" s="560"/>
      <c r="O50" s="552"/>
      <c r="Q50" s="552"/>
      <c r="R50" s="552"/>
      <c r="S50" s="552"/>
      <c r="T50" s="552"/>
      <c r="U50" s="552"/>
      <c r="V50" s="552"/>
      <c r="W50" s="552"/>
      <c r="X50" s="552"/>
    </row>
    <row r="51" spans="2:24" x14ac:dyDescent="0.15">
      <c r="O51" s="552"/>
      <c r="Q51" s="552"/>
      <c r="R51" s="552"/>
      <c r="S51" s="552"/>
      <c r="T51" s="552"/>
      <c r="U51" s="552"/>
      <c r="V51" s="552"/>
      <c r="W51" s="552"/>
      <c r="X51" s="552"/>
    </row>
    <row r="52" spans="2:24" x14ac:dyDescent="0.15">
      <c r="O52" s="552"/>
      <c r="Q52" s="552"/>
      <c r="R52" s="552"/>
      <c r="S52" s="552"/>
      <c r="T52" s="552"/>
      <c r="U52" s="552"/>
      <c r="V52" s="552"/>
      <c r="W52" s="552"/>
      <c r="X52" s="552"/>
    </row>
    <row r="53" spans="2:24" x14ac:dyDescent="0.15">
      <c r="O53" s="552"/>
      <c r="Q53" s="552"/>
      <c r="R53" s="552"/>
      <c r="S53" s="552"/>
      <c r="T53" s="552"/>
      <c r="U53" s="552"/>
      <c r="V53" s="552"/>
      <c r="W53" s="552"/>
      <c r="X53" s="552"/>
    </row>
    <row r="54" spans="2:24" x14ac:dyDescent="0.15">
      <c r="O54" s="552"/>
      <c r="Q54" s="552"/>
      <c r="R54" s="552"/>
      <c r="S54" s="552"/>
      <c r="T54" s="552"/>
      <c r="U54" s="552"/>
      <c r="V54" s="552"/>
      <c r="W54" s="552"/>
      <c r="X54" s="552"/>
    </row>
    <row r="55" spans="2:24" x14ac:dyDescent="0.15">
      <c r="O55" s="552"/>
      <c r="Q55" s="552"/>
      <c r="R55" s="552"/>
      <c r="S55" s="552"/>
      <c r="T55" s="552"/>
      <c r="U55" s="552"/>
      <c r="V55" s="552"/>
      <c r="W55" s="552"/>
      <c r="X55" s="552"/>
    </row>
    <row r="56" spans="2:24" x14ac:dyDescent="0.15">
      <c r="O56" s="552"/>
      <c r="Q56" s="552"/>
      <c r="R56" s="552"/>
      <c r="S56" s="552"/>
      <c r="T56" s="552"/>
      <c r="U56" s="552"/>
      <c r="V56" s="552"/>
      <c r="W56" s="552"/>
      <c r="X56" s="552"/>
    </row>
    <row r="57" spans="2:24" x14ac:dyDescent="0.15">
      <c r="O57" s="552"/>
      <c r="Q57" s="552"/>
      <c r="R57" s="552"/>
      <c r="S57" s="552"/>
      <c r="T57" s="552"/>
      <c r="U57" s="552"/>
      <c r="V57" s="552"/>
      <c r="W57" s="552"/>
      <c r="X57" s="552"/>
    </row>
    <row r="58" spans="2:24" x14ac:dyDescent="0.15">
      <c r="O58" s="552"/>
      <c r="Q58" s="552"/>
      <c r="R58" s="552"/>
      <c r="S58" s="552"/>
      <c r="T58" s="552"/>
      <c r="U58" s="552"/>
      <c r="V58" s="552"/>
      <c r="W58" s="552"/>
      <c r="X58" s="552"/>
    </row>
    <row r="59" spans="2:24" x14ac:dyDescent="0.15">
      <c r="O59" s="552"/>
      <c r="Q59" s="552"/>
      <c r="R59" s="552"/>
      <c r="S59" s="552"/>
      <c r="T59" s="552"/>
      <c r="U59" s="552"/>
      <c r="V59" s="552"/>
      <c r="W59" s="552"/>
      <c r="X59" s="552"/>
    </row>
    <row r="60" spans="2:24" x14ac:dyDescent="0.15">
      <c r="O60" s="552"/>
      <c r="Q60" s="552"/>
      <c r="R60" s="552"/>
      <c r="S60" s="552"/>
      <c r="T60" s="552"/>
      <c r="U60" s="552"/>
      <c r="V60" s="552"/>
      <c r="W60" s="552"/>
      <c r="X60" s="552"/>
    </row>
    <row r="61" spans="2:24" x14ac:dyDescent="0.15">
      <c r="O61" s="552"/>
      <c r="Q61" s="552"/>
      <c r="R61" s="552"/>
      <c r="S61" s="552"/>
      <c r="T61" s="552"/>
      <c r="U61" s="552"/>
      <c r="V61" s="552"/>
      <c r="W61" s="552"/>
      <c r="X61" s="552"/>
    </row>
    <row r="62" spans="2:24" x14ac:dyDescent="0.15">
      <c r="O62" s="552"/>
      <c r="Q62" s="552"/>
      <c r="R62" s="552"/>
      <c r="S62" s="552"/>
      <c r="T62" s="552"/>
      <c r="U62" s="552"/>
      <c r="V62" s="552"/>
      <c r="W62" s="552"/>
      <c r="X62" s="552"/>
    </row>
    <row r="63" spans="2:24" x14ac:dyDescent="0.15">
      <c r="O63" s="552"/>
      <c r="Q63" s="552"/>
      <c r="R63" s="552"/>
      <c r="S63" s="552"/>
      <c r="T63" s="552"/>
      <c r="U63" s="552"/>
      <c r="V63" s="552"/>
      <c r="W63" s="552"/>
      <c r="X63" s="552"/>
    </row>
    <row r="64" spans="2:24" x14ac:dyDescent="0.15">
      <c r="O64" s="552"/>
      <c r="Q64" s="552"/>
      <c r="R64" s="552"/>
      <c r="S64" s="552"/>
      <c r="T64" s="552"/>
      <c r="U64" s="552"/>
      <c r="V64" s="552"/>
      <c r="W64" s="552"/>
      <c r="X64" s="552"/>
    </row>
    <row r="65" spans="15:24" x14ac:dyDescent="0.15">
      <c r="O65" s="552"/>
      <c r="Q65" s="552"/>
      <c r="R65" s="552"/>
      <c r="S65" s="552"/>
      <c r="T65" s="552"/>
      <c r="U65" s="552"/>
      <c r="V65" s="552"/>
      <c r="W65" s="552"/>
      <c r="X65" s="552"/>
    </row>
    <row r="66" spans="15:24" x14ac:dyDescent="0.15">
      <c r="O66" s="552"/>
      <c r="Q66" s="552"/>
      <c r="R66" s="552"/>
      <c r="S66" s="552"/>
      <c r="T66" s="552"/>
      <c r="U66" s="552"/>
      <c r="V66" s="552"/>
      <c r="W66" s="552"/>
      <c r="X66" s="552"/>
    </row>
    <row r="67" spans="15:24" x14ac:dyDescent="0.15">
      <c r="O67" s="552"/>
      <c r="Q67" s="552"/>
      <c r="R67" s="552"/>
      <c r="S67" s="552"/>
      <c r="T67" s="552"/>
      <c r="U67" s="552"/>
      <c r="V67" s="552"/>
      <c r="W67" s="552"/>
      <c r="X67" s="552"/>
    </row>
    <row r="68" spans="15:24" x14ac:dyDescent="0.15">
      <c r="O68" s="552"/>
      <c r="Q68" s="552"/>
      <c r="R68" s="552"/>
      <c r="S68" s="552"/>
      <c r="T68" s="552"/>
      <c r="U68" s="552"/>
      <c r="V68" s="552"/>
      <c r="W68" s="552"/>
      <c r="X68" s="552"/>
    </row>
    <row r="69" spans="15:24" x14ac:dyDescent="0.15">
      <c r="O69" s="552"/>
      <c r="Q69" s="552"/>
      <c r="R69" s="552"/>
      <c r="S69" s="552"/>
      <c r="T69" s="552"/>
      <c r="U69" s="552"/>
      <c r="V69" s="552"/>
      <c r="W69" s="552"/>
      <c r="X69" s="552"/>
    </row>
    <row r="70" spans="15:24" x14ac:dyDescent="0.15">
      <c r="O70" s="552"/>
      <c r="Q70" s="552"/>
      <c r="R70" s="552"/>
      <c r="S70" s="552"/>
      <c r="T70" s="552"/>
      <c r="U70" s="561"/>
      <c r="V70" s="552"/>
      <c r="W70" s="552"/>
      <c r="X70" s="552"/>
    </row>
    <row r="71" spans="15:24" x14ac:dyDescent="0.15">
      <c r="O71" s="552"/>
      <c r="Q71" s="552"/>
      <c r="R71" s="552"/>
      <c r="S71" s="552"/>
      <c r="T71" s="552"/>
      <c r="U71" s="561"/>
      <c r="V71" s="552"/>
      <c r="W71" s="552"/>
      <c r="X71" s="552"/>
    </row>
    <row r="73" spans="15:24" x14ac:dyDescent="0.15">
      <c r="R73" s="562"/>
      <c r="S73" s="562"/>
      <c r="T73" s="562"/>
    </row>
  </sheetData>
  <mergeCells count="1">
    <mergeCell ref="B49:G49"/>
  </mergeCells>
  <phoneticPr fontId="3"/>
  <pageMargins left="0.39370078740157483" right="0.39370078740157483" top="0.78740157480314965" bottom="0.39370078740157483" header="0.78740157480314965" footer="0.51181102362204722"/>
  <pageSetup paperSize="9" scale="85"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indexed="13"/>
    <pageSetUpPr fitToPage="1"/>
  </sheetPr>
  <dimension ref="A1:O24"/>
  <sheetViews>
    <sheetView showGridLines="0" workbookViewId="0"/>
  </sheetViews>
  <sheetFormatPr defaultColWidth="9" defaultRowHeight="13.5" x14ac:dyDescent="0.15"/>
  <cols>
    <col min="1" max="1" width="9" style="12"/>
    <col min="2" max="2" width="10" style="14" customWidth="1"/>
    <col min="3" max="3" width="8.5" style="14" bestFit="1" customWidth="1"/>
    <col min="4" max="4" width="7.125" style="14" bestFit="1" customWidth="1"/>
    <col min="5" max="5" width="8.5" style="14" bestFit="1" customWidth="1"/>
    <col min="6" max="6" width="7.125" style="14" bestFit="1" customWidth="1"/>
    <col min="7" max="7" width="8.5" style="14" customWidth="1"/>
    <col min="8" max="8" width="7.125" style="14" customWidth="1"/>
    <col min="9" max="9" width="8.125" style="14" customWidth="1"/>
    <col min="10" max="10" width="7.125" style="14" customWidth="1"/>
    <col min="11" max="11" width="8.5" style="16" customWidth="1"/>
    <col min="12" max="12" width="7.125" style="14" customWidth="1"/>
    <col min="13" max="13" width="8.5" style="16" customWidth="1"/>
    <col min="14" max="14" width="7.125" style="15" customWidth="1"/>
    <col min="15" max="16384" width="9" style="14"/>
  </cols>
  <sheetData>
    <row r="1" spans="1:14" s="12" customFormat="1" ht="17.25" x14ac:dyDescent="0.2">
      <c r="A1" s="12" t="s">
        <v>143</v>
      </c>
      <c r="B1" s="128" t="s">
        <v>145</v>
      </c>
    </row>
    <row r="2" spans="1:14" ht="17.25" x14ac:dyDescent="0.15">
      <c r="A2" s="12" t="s">
        <v>144</v>
      </c>
      <c r="B2" s="129" t="s">
        <v>97</v>
      </c>
      <c r="C2" s="130"/>
      <c r="D2" s="130"/>
      <c r="E2" s="130"/>
      <c r="F2" s="130"/>
      <c r="G2" s="130"/>
      <c r="H2" s="130"/>
      <c r="I2" s="130"/>
      <c r="J2" s="130"/>
      <c r="K2" s="131"/>
      <c r="L2" s="130"/>
      <c r="M2" s="131"/>
      <c r="N2" s="10"/>
    </row>
    <row r="3" spans="1:14" ht="14.25" thickBot="1" x14ac:dyDescent="0.2">
      <c r="B3" s="130"/>
      <c r="C3" s="130"/>
      <c r="D3" s="130"/>
      <c r="E3" s="130"/>
      <c r="F3" s="130"/>
      <c r="G3" s="130"/>
      <c r="H3" s="130"/>
      <c r="I3" s="130"/>
      <c r="J3" s="130"/>
      <c r="K3" s="131"/>
      <c r="L3" s="11" t="s">
        <v>69</v>
      </c>
      <c r="M3" s="131"/>
      <c r="N3" s="11"/>
    </row>
    <row r="4" spans="1:14" x14ac:dyDescent="0.15">
      <c r="B4" s="349"/>
      <c r="C4" s="779" t="s">
        <v>219</v>
      </c>
      <c r="D4" s="780"/>
      <c r="E4" s="779" t="s">
        <v>242</v>
      </c>
      <c r="F4" s="777"/>
      <c r="G4" s="779" t="s">
        <v>268</v>
      </c>
      <c r="H4" s="777"/>
      <c r="I4" s="779" t="s">
        <v>270</v>
      </c>
      <c r="J4" s="780"/>
      <c r="K4" s="777" t="s">
        <v>214</v>
      </c>
      <c r="L4" s="778"/>
      <c r="M4" s="14"/>
      <c r="N4" s="14"/>
    </row>
    <row r="5" spans="1:14" ht="14.25" thickBot="1" x14ac:dyDescent="0.2">
      <c r="B5" s="350" t="s">
        <v>38</v>
      </c>
      <c r="C5" s="351" t="s">
        <v>53</v>
      </c>
      <c r="D5" s="352" t="s">
        <v>41</v>
      </c>
      <c r="E5" s="351" t="s">
        <v>53</v>
      </c>
      <c r="F5" s="352" t="s">
        <v>49</v>
      </c>
      <c r="G5" s="351" t="s">
        <v>53</v>
      </c>
      <c r="H5" s="352" t="s">
        <v>49</v>
      </c>
      <c r="I5" s="351" t="s">
        <v>53</v>
      </c>
      <c r="J5" s="351" t="s">
        <v>49</v>
      </c>
      <c r="K5" s="651" t="s">
        <v>53</v>
      </c>
      <c r="L5" s="652" t="s">
        <v>49</v>
      </c>
      <c r="M5" s="14"/>
      <c r="N5" s="14"/>
    </row>
    <row r="6" spans="1:14" ht="14.25" thickTop="1" x14ac:dyDescent="0.15">
      <c r="B6" s="353" t="s">
        <v>54</v>
      </c>
      <c r="C6" s="355">
        <v>10331</v>
      </c>
      <c r="D6" s="356">
        <v>3.9</v>
      </c>
      <c r="E6" s="357">
        <v>9843</v>
      </c>
      <c r="F6" s="354">
        <v>3.7</v>
      </c>
      <c r="G6" s="355">
        <v>9284</v>
      </c>
      <c r="H6" s="356">
        <v>3.5</v>
      </c>
      <c r="I6" s="357">
        <v>9003</v>
      </c>
      <c r="J6" s="359">
        <v>3.3</v>
      </c>
      <c r="K6" s="355">
        <v>8687</v>
      </c>
      <c r="L6" s="737">
        <v>3.2</v>
      </c>
      <c r="M6" s="14"/>
      <c r="N6" s="14"/>
    </row>
    <row r="7" spans="1:14" x14ac:dyDescent="0.15">
      <c r="B7" s="358" t="s">
        <v>55</v>
      </c>
      <c r="C7" s="355">
        <v>8944</v>
      </c>
      <c r="D7" s="356">
        <v>3.4</v>
      </c>
      <c r="E7" s="357">
        <v>9060</v>
      </c>
      <c r="F7" s="359">
        <v>3.4</v>
      </c>
      <c r="G7" s="355">
        <v>9070</v>
      </c>
      <c r="H7" s="356">
        <v>3.4</v>
      </c>
      <c r="I7" s="357">
        <v>9049</v>
      </c>
      <c r="J7" s="359">
        <v>3.4</v>
      </c>
      <c r="K7" s="355">
        <v>8921</v>
      </c>
      <c r="L7" s="737">
        <v>3.3</v>
      </c>
      <c r="M7" s="14"/>
      <c r="N7" s="14"/>
    </row>
    <row r="8" spans="1:14" x14ac:dyDescent="0.15">
      <c r="B8" s="358" t="s">
        <v>56</v>
      </c>
      <c r="C8" s="355">
        <v>8487</v>
      </c>
      <c r="D8" s="356">
        <v>3.2</v>
      </c>
      <c r="E8" s="357">
        <v>8416</v>
      </c>
      <c r="F8" s="359">
        <v>3.2</v>
      </c>
      <c r="G8" s="355">
        <v>8433</v>
      </c>
      <c r="H8" s="356">
        <v>3.2</v>
      </c>
      <c r="I8" s="357">
        <v>8524</v>
      </c>
      <c r="J8" s="359">
        <v>3.2</v>
      </c>
      <c r="K8" s="355">
        <v>8568</v>
      </c>
      <c r="L8" s="737">
        <v>3.2</v>
      </c>
      <c r="M8" s="14"/>
      <c r="N8" s="14"/>
    </row>
    <row r="9" spans="1:14" x14ac:dyDescent="0.15">
      <c r="B9" s="358" t="s">
        <v>57</v>
      </c>
      <c r="C9" s="355">
        <v>8378</v>
      </c>
      <c r="D9" s="356">
        <v>3.2</v>
      </c>
      <c r="E9" s="357">
        <v>8347</v>
      </c>
      <c r="F9" s="359">
        <v>3.2</v>
      </c>
      <c r="G9" s="355">
        <v>8395</v>
      </c>
      <c r="H9" s="356">
        <v>3.2</v>
      </c>
      <c r="I9" s="357">
        <v>8419</v>
      </c>
      <c r="J9" s="359">
        <v>3.1</v>
      </c>
      <c r="K9" s="355">
        <v>8455</v>
      </c>
      <c r="L9" s="737">
        <v>3.1</v>
      </c>
      <c r="M9" s="14"/>
      <c r="N9" s="14"/>
    </row>
    <row r="10" spans="1:14" x14ac:dyDescent="0.15">
      <c r="B10" s="358" t="s">
        <v>58</v>
      </c>
      <c r="C10" s="355">
        <v>12444</v>
      </c>
      <c r="D10" s="356">
        <v>4.7</v>
      </c>
      <c r="E10" s="357">
        <v>12703</v>
      </c>
      <c r="F10" s="359">
        <v>4.8</v>
      </c>
      <c r="G10" s="355">
        <v>13119</v>
      </c>
      <c r="H10" s="356">
        <v>4.9000000000000004</v>
      </c>
      <c r="I10" s="357">
        <v>13379</v>
      </c>
      <c r="J10" s="359">
        <v>5</v>
      </c>
      <c r="K10" s="355">
        <v>13325</v>
      </c>
      <c r="L10" s="737">
        <v>4.9000000000000004</v>
      </c>
      <c r="M10" s="14"/>
      <c r="N10" s="14"/>
    </row>
    <row r="11" spans="1:14" x14ac:dyDescent="0.15">
      <c r="B11" s="358" t="s">
        <v>59</v>
      </c>
      <c r="C11" s="355">
        <v>21719</v>
      </c>
      <c r="D11" s="356">
        <v>8.3000000000000007</v>
      </c>
      <c r="E11" s="357">
        <v>22338</v>
      </c>
      <c r="F11" s="359">
        <v>8.5</v>
      </c>
      <c r="G11" s="355">
        <v>24199</v>
      </c>
      <c r="H11" s="356">
        <v>9.1</v>
      </c>
      <c r="I11" s="357">
        <v>25649</v>
      </c>
      <c r="J11" s="359">
        <v>9.5</v>
      </c>
      <c r="K11" s="355">
        <v>26404</v>
      </c>
      <c r="L11" s="737">
        <v>9.8000000000000007</v>
      </c>
      <c r="M11" s="14"/>
      <c r="N11" s="14"/>
    </row>
    <row r="12" spans="1:14" x14ac:dyDescent="0.15">
      <c r="B12" s="358" t="s">
        <v>60</v>
      </c>
      <c r="C12" s="355">
        <v>21480</v>
      </c>
      <c r="D12" s="356">
        <v>8.1999999999999993</v>
      </c>
      <c r="E12" s="357">
        <v>21573</v>
      </c>
      <c r="F12" s="359">
        <v>8.1999999999999993</v>
      </c>
      <c r="G12" s="355">
        <v>21976</v>
      </c>
      <c r="H12" s="356">
        <v>8.3000000000000007</v>
      </c>
      <c r="I12" s="357">
        <v>22869</v>
      </c>
      <c r="J12" s="359">
        <v>8.5</v>
      </c>
      <c r="K12" s="355">
        <v>23905</v>
      </c>
      <c r="L12" s="737">
        <v>8.8000000000000007</v>
      </c>
      <c r="M12" s="14"/>
      <c r="N12" s="14"/>
    </row>
    <row r="13" spans="1:14" x14ac:dyDescent="0.15">
      <c r="A13" s="14"/>
      <c r="B13" s="358" t="s">
        <v>61</v>
      </c>
      <c r="C13" s="355">
        <v>20952</v>
      </c>
      <c r="D13" s="356">
        <v>8</v>
      </c>
      <c r="E13" s="357">
        <v>20594</v>
      </c>
      <c r="F13" s="359">
        <v>7.8</v>
      </c>
      <c r="G13" s="355">
        <v>20291</v>
      </c>
      <c r="H13" s="356">
        <v>7.6</v>
      </c>
      <c r="I13" s="357">
        <v>20160</v>
      </c>
      <c r="J13" s="359">
        <v>7.5</v>
      </c>
      <c r="K13" s="355">
        <v>19859</v>
      </c>
      <c r="L13" s="737">
        <v>7.3</v>
      </c>
      <c r="M13" s="14"/>
      <c r="N13" s="14"/>
    </row>
    <row r="14" spans="1:14" x14ac:dyDescent="0.15">
      <c r="B14" s="358" t="s">
        <v>62</v>
      </c>
      <c r="C14" s="355">
        <v>20411</v>
      </c>
      <c r="D14" s="356">
        <v>7.8</v>
      </c>
      <c r="E14" s="357">
        <v>20191</v>
      </c>
      <c r="F14" s="359">
        <v>7.7</v>
      </c>
      <c r="G14" s="355">
        <v>19865</v>
      </c>
      <c r="H14" s="356">
        <v>7.5</v>
      </c>
      <c r="I14" s="357">
        <v>19710</v>
      </c>
      <c r="J14" s="359">
        <v>7.3</v>
      </c>
      <c r="K14" s="355">
        <v>19660</v>
      </c>
      <c r="L14" s="737">
        <v>7.3</v>
      </c>
      <c r="M14" s="14"/>
      <c r="N14" s="14"/>
    </row>
    <row r="15" spans="1:14" x14ac:dyDescent="0.15">
      <c r="B15" s="358" t="s">
        <v>63</v>
      </c>
      <c r="C15" s="355">
        <v>22161</v>
      </c>
      <c r="D15" s="356">
        <v>8.4</v>
      </c>
      <c r="E15" s="357">
        <v>21677</v>
      </c>
      <c r="F15" s="359">
        <v>8.1999999999999993</v>
      </c>
      <c r="G15" s="355">
        <v>21478</v>
      </c>
      <c r="H15" s="356">
        <v>8.1</v>
      </c>
      <c r="I15" s="357">
        <v>20809</v>
      </c>
      <c r="J15" s="359">
        <v>7.7</v>
      </c>
      <c r="K15" s="355">
        <v>20249</v>
      </c>
      <c r="L15" s="737">
        <v>7.5</v>
      </c>
      <c r="M15" s="14"/>
      <c r="N15" s="14"/>
    </row>
    <row r="16" spans="1:14" x14ac:dyDescent="0.15">
      <c r="B16" s="358" t="s">
        <v>64</v>
      </c>
      <c r="C16" s="355">
        <v>19036</v>
      </c>
      <c r="D16" s="356">
        <v>7.2</v>
      </c>
      <c r="E16" s="357">
        <v>20500</v>
      </c>
      <c r="F16" s="359">
        <v>7.8</v>
      </c>
      <c r="G16" s="355">
        <v>20747</v>
      </c>
      <c r="H16" s="356">
        <v>7.8</v>
      </c>
      <c r="I16" s="357">
        <v>21276</v>
      </c>
      <c r="J16" s="359">
        <v>7.9</v>
      </c>
      <c r="K16" s="355">
        <v>21637</v>
      </c>
      <c r="L16" s="737">
        <v>8</v>
      </c>
      <c r="M16" s="14"/>
      <c r="N16" s="14"/>
    </row>
    <row r="17" spans="2:15" x14ac:dyDescent="0.15">
      <c r="B17" s="358" t="s">
        <v>65</v>
      </c>
      <c r="C17" s="355">
        <v>15724</v>
      </c>
      <c r="D17" s="356">
        <v>6</v>
      </c>
      <c r="E17" s="357">
        <v>15580</v>
      </c>
      <c r="F17" s="359">
        <v>5.9</v>
      </c>
      <c r="G17" s="355">
        <v>16674</v>
      </c>
      <c r="H17" s="356">
        <v>6.3</v>
      </c>
      <c r="I17" s="357">
        <v>17460</v>
      </c>
      <c r="J17" s="359">
        <v>6.5</v>
      </c>
      <c r="K17" s="355">
        <v>17986</v>
      </c>
      <c r="L17" s="737">
        <v>6.7</v>
      </c>
      <c r="M17" s="14"/>
      <c r="N17" s="14"/>
    </row>
    <row r="18" spans="2:15" x14ac:dyDescent="0.15">
      <c r="B18" s="358" t="s">
        <v>66</v>
      </c>
      <c r="C18" s="355">
        <v>12705</v>
      </c>
      <c r="D18" s="356">
        <v>4.8</v>
      </c>
      <c r="E18" s="357">
        <v>12881</v>
      </c>
      <c r="F18" s="359">
        <v>4.9000000000000004</v>
      </c>
      <c r="G18" s="355">
        <v>13102</v>
      </c>
      <c r="H18" s="356">
        <v>4.9000000000000004</v>
      </c>
      <c r="I18" s="357">
        <v>13458</v>
      </c>
      <c r="J18" s="359">
        <v>5</v>
      </c>
      <c r="K18" s="355">
        <v>14101</v>
      </c>
      <c r="L18" s="737">
        <v>5.2</v>
      </c>
      <c r="M18" s="14"/>
      <c r="N18" s="14"/>
    </row>
    <row r="19" spans="2:15" x14ac:dyDescent="0.15">
      <c r="B19" s="358" t="s">
        <v>67</v>
      </c>
      <c r="C19" s="355">
        <v>13224</v>
      </c>
      <c r="D19" s="356">
        <v>5</v>
      </c>
      <c r="E19" s="357">
        <v>12712</v>
      </c>
      <c r="F19" s="359">
        <v>4.8</v>
      </c>
      <c r="G19" s="355">
        <v>12079</v>
      </c>
      <c r="H19" s="356">
        <v>4.5</v>
      </c>
      <c r="I19" s="357">
        <v>11747</v>
      </c>
      <c r="J19" s="359">
        <v>4.4000000000000004</v>
      </c>
      <c r="K19" s="355">
        <v>11548</v>
      </c>
      <c r="L19" s="737">
        <v>4.3</v>
      </c>
      <c r="M19" s="14"/>
      <c r="N19" s="14"/>
    </row>
    <row r="20" spans="2:15" ht="14.25" thickBot="1" x14ac:dyDescent="0.2">
      <c r="B20" s="360" t="s">
        <v>68</v>
      </c>
      <c r="C20" s="363">
        <v>47220</v>
      </c>
      <c r="D20" s="364">
        <v>17.899999999999999</v>
      </c>
      <c r="E20" s="361">
        <v>47417</v>
      </c>
      <c r="F20" s="362">
        <v>18</v>
      </c>
      <c r="G20" s="363">
        <v>47515</v>
      </c>
      <c r="H20" s="364">
        <v>17.8</v>
      </c>
      <c r="I20" s="361">
        <v>47380</v>
      </c>
      <c r="J20" s="362">
        <v>17.600000000000001</v>
      </c>
      <c r="K20" s="363">
        <v>47017</v>
      </c>
      <c r="L20" s="738">
        <v>17.399999999999999</v>
      </c>
      <c r="M20" s="14"/>
      <c r="N20" s="14"/>
    </row>
    <row r="21" spans="2:15" ht="15" thickTop="1" thickBot="1" x14ac:dyDescent="0.2">
      <c r="B21" s="365" t="s">
        <v>27</v>
      </c>
      <c r="C21" s="366">
        <f>SUM(C6:C20)</f>
        <v>263216</v>
      </c>
      <c r="D21" s="367">
        <v>100</v>
      </c>
      <c r="E21" s="366">
        <f>SUM(E6:E20)</f>
        <v>263832</v>
      </c>
      <c r="F21" s="368">
        <v>100</v>
      </c>
      <c r="G21" s="366">
        <f>SUM(G6:G20)</f>
        <v>266227</v>
      </c>
      <c r="H21" s="367">
        <v>100</v>
      </c>
      <c r="I21" s="366">
        <f>SUM(I6:I20)</f>
        <v>268892</v>
      </c>
      <c r="J21" s="368">
        <v>100</v>
      </c>
      <c r="K21" s="653">
        <f>SUM(K6:K20)</f>
        <v>270322</v>
      </c>
      <c r="L21" s="368">
        <v>100</v>
      </c>
      <c r="M21" s="14"/>
      <c r="N21" s="14"/>
    </row>
    <row r="22" spans="2:15" x14ac:dyDescent="0.15">
      <c r="B22" s="17"/>
      <c r="C22" s="132"/>
      <c r="D22" s="21"/>
      <c r="E22" s="132"/>
      <c r="F22" s="21"/>
      <c r="G22" s="132"/>
      <c r="H22" s="21"/>
      <c r="I22" s="21"/>
      <c r="J22" s="21"/>
      <c r="K22" s="133"/>
      <c r="L22" s="21"/>
      <c r="M22" s="18"/>
      <c r="N22" s="21"/>
      <c r="O22" s="20"/>
    </row>
    <row r="23" spans="2:15" x14ac:dyDescent="0.15">
      <c r="B23" s="134" t="s">
        <v>193</v>
      </c>
      <c r="C23" s="135"/>
      <c r="D23" s="135"/>
      <c r="E23" s="135"/>
      <c r="F23" s="135"/>
      <c r="G23" s="135"/>
      <c r="H23" s="135"/>
      <c r="I23" s="135"/>
      <c r="J23" s="135"/>
      <c r="K23" s="135"/>
      <c r="L23" s="21"/>
      <c r="M23" s="18"/>
      <c r="N23" s="19"/>
    </row>
    <row r="24" spans="2:15" x14ac:dyDescent="0.15">
      <c r="H24" s="17"/>
      <c r="I24" s="17"/>
      <c r="J24" s="17"/>
      <c r="K24" s="18"/>
      <c r="L24" s="17"/>
      <c r="M24" s="18"/>
      <c r="N24" s="17"/>
    </row>
  </sheetData>
  <mergeCells count="5">
    <mergeCell ref="K4:L4"/>
    <mergeCell ref="I4:J4"/>
    <mergeCell ref="G4:H4"/>
    <mergeCell ref="E4:F4"/>
    <mergeCell ref="C4:D4"/>
  </mergeCells>
  <phoneticPr fontId="3"/>
  <pageMargins left="0.75" right="0.75" top="1" bottom="1" header="0.51200000000000001" footer="0.51200000000000001"/>
  <pageSetup paperSize="9" scale="92"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indexed="13"/>
    <pageSetUpPr fitToPage="1"/>
  </sheetPr>
  <dimension ref="A1:O18"/>
  <sheetViews>
    <sheetView showGridLines="0" topLeftCell="A2" zoomScaleNormal="100" workbookViewId="0">
      <selection activeCell="A2" sqref="A2"/>
    </sheetView>
  </sheetViews>
  <sheetFormatPr defaultColWidth="9" defaultRowHeight="13.5" x14ac:dyDescent="0.15"/>
  <cols>
    <col min="1" max="1" width="9" style="12"/>
    <col min="2" max="2" width="11.75" style="22" customWidth="1"/>
    <col min="3" max="12" width="9" style="22"/>
    <col min="13" max="13" width="9" style="23"/>
    <col min="14" max="14" width="9" style="22"/>
    <col min="15" max="15" width="9.5" style="22" bestFit="1" customWidth="1"/>
    <col min="16" max="16384" width="9" style="22"/>
  </cols>
  <sheetData>
    <row r="1" spans="1:15" s="12" customFormat="1" ht="17.25" x14ac:dyDescent="0.2">
      <c r="A1" s="12" t="s">
        <v>143</v>
      </c>
      <c r="B1" s="128" t="s">
        <v>145</v>
      </c>
    </row>
    <row r="2" spans="1:15" ht="17.25" x14ac:dyDescent="0.15">
      <c r="A2" s="12" t="s">
        <v>144</v>
      </c>
      <c r="B2" s="1" t="s">
        <v>98</v>
      </c>
      <c r="C2" s="136"/>
      <c r="D2" s="136"/>
      <c r="E2" s="136"/>
      <c r="F2" s="136"/>
      <c r="G2" s="136"/>
      <c r="H2" s="136"/>
      <c r="I2" s="136"/>
      <c r="J2" s="136"/>
      <c r="K2" s="136"/>
      <c r="L2" s="136"/>
      <c r="M2" s="137"/>
    </row>
    <row r="3" spans="1:15" x14ac:dyDescent="0.15">
      <c r="B3" s="8"/>
      <c r="C3" s="8"/>
      <c r="D3" s="8"/>
      <c r="E3" s="8"/>
      <c r="F3" s="8"/>
      <c r="G3" s="8"/>
      <c r="H3" s="8"/>
      <c r="I3" s="8"/>
      <c r="J3" s="8"/>
      <c r="K3" s="8"/>
      <c r="L3" s="8"/>
      <c r="M3" s="8"/>
    </row>
    <row r="4" spans="1:15" ht="14.25" thickBot="1" x14ac:dyDescent="0.2">
      <c r="B4" s="136"/>
      <c r="C4" s="136"/>
      <c r="D4" s="136"/>
      <c r="E4" s="136"/>
      <c r="F4" s="136"/>
      <c r="G4" s="136"/>
      <c r="H4" s="136"/>
      <c r="I4" s="136"/>
      <c r="J4" s="136"/>
      <c r="K4" s="136"/>
      <c r="L4" s="136"/>
      <c r="M4" s="138" t="s">
        <v>114</v>
      </c>
    </row>
    <row r="5" spans="1:15" ht="14.25" thickBot="1" x14ac:dyDescent="0.2">
      <c r="B5" s="139"/>
      <c r="C5" s="369"/>
      <c r="D5" s="370" t="s">
        <v>240</v>
      </c>
      <c r="E5" s="370" t="s">
        <v>243</v>
      </c>
      <c r="F5" s="370" t="s">
        <v>244</v>
      </c>
      <c r="G5" s="370" t="s">
        <v>211</v>
      </c>
      <c r="H5" s="370" t="s">
        <v>220</v>
      </c>
      <c r="I5" s="370" t="s">
        <v>221</v>
      </c>
      <c r="J5" s="370" t="s">
        <v>245</v>
      </c>
      <c r="K5" s="370" t="s">
        <v>269</v>
      </c>
      <c r="L5" s="529" t="s">
        <v>271</v>
      </c>
      <c r="M5" s="654" t="s">
        <v>290</v>
      </c>
    </row>
    <row r="6" spans="1:15" ht="20.25" customHeight="1" thickTop="1" thickBot="1" x14ac:dyDescent="0.2">
      <c r="B6" s="781" t="s">
        <v>46</v>
      </c>
      <c r="C6" s="371" t="s">
        <v>47</v>
      </c>
      <c r="D6" s="372">
        <v>251050</v>
      </c>
      <c r="E6" s="373">
        <v>253743</v>
      </c>
      <c r="F6" s="373">
        <v>256835</v>
      </c>
      <c r="G6" s="373">
        <v>259214</v>
      </c>
      <c r="H6" s="373">
        <v>261917</v>
      </c>
      <c r="I6" s="373">
        <v>263216</v>
      </c>
      <c r="J6" s="373">
        <v>263832</v>
      </c>
      <c r="K6" s="373">
        <v>266227</v>
      </c>
      <c r="L6" s="530">
        <v>268892</v>
      </c>
      <c r="M6" s="655">
        <v>270322</v>
      </c>
    </row>
    <row r="7" spans="1:15" ht="14.25" customHeight="1" thickTop="1" x14ac:dyDescent="0.15">
      <c r="B7" s="782"/>
      <c r="C7" s="374" t="s">
        <v>48</v>
      </c>
      <c r="D7" s="375">
        <v>26846</v>
      </c>
      <c r="E7" s="376">
        <v>27089</v>
      </c>
      <c r="F7" s="376">
        <v>27457</v>
      </c>
      <c r="G7" s="376">
        <v>27664</v>
      </c>
      <c r="H7" s="376">
        <v>27800</v>
      </c>
      <c r="I7" s="376">
        <v>27762</v>
      </c>
      <c r="J7" s="376">
        <v>27319</v>
      </c>
      <c r="K7" s="376">
        <v>26787</v>
      </c>
      <c r="L7" s="531">
        <v>26576</v>
      </c>
      <c r="M7" s="656">
        <v>26176</v>
      </c>
    </row>
    <row r="8" spans="1:15" s="24" customFormat="1" ht="14.25" customHeight="1" x14ac:dyDescent="0.15">
      <c r="A8" s="12"/>
      <c r="B8" s="782"/>
      <c r="C8" s="377" t="s">
        <v>49</v>
      </c>
      <c r="D8" s="378">
        <v>10.7</v>
      </c>
      <c r="E8" s="379">
        <v>10.7</v>
      </c>
      <c r="F8" s="379">
        <v>10.7</v>
      </c>
      <c r="G8" s="379">
        <v>10.7</v>
      </c>
      <c r="H8" s="379">
        <v>10.6</v>
      </c>
      <c r="I8" s="379">
        <v>10.5</v>
      </c>
      <c r="J8" s="379">
        <v>10.3</v>
      </c>
      <c r="K8" s="379">
        <v>10.1</v>
      </c>
      <c r="L8" s="532">
        <v>9.9</v>
      </c>
      <c r="M8" s="657">
        <v>9.6999999999999993</v>
      </c>
      <c r="O8" s="22"/>
    </row>
    <row r="9" spans="1:15" ht="14.25" customHeight="1" x14ac:dyDescent="0.15">
      <c r="B9" s="782"/>
      <c r="C9" s="380" t="s">
        <v>50</v>
      </c>
      <c r="D9" s="381">
        <v>164921</v>
      </c>
      <c r="E9" s="382">
        <v>166821</v>
      </c>
      <c r="F9" s="382">
        <v>169169</v>
      </c>
      <c r="G9" s="382">
        <v>171054</v>
      </c>
      <c r="H9" s="382">
        <v>173563</v>
      </c>
      <c r="I9" s="382">
        <v>175010</v>
      </c>
      <c r="J9" s="382">
        <v>176384</v>
      </c>
      <c r="K9" s="382">
        <v>179846</v>
      </c>
      <c r="L9" s="533">
        <v>183189</v>
      </c>
      <c r="M9" s="658">
        <v>185581</v>
      </c>
    </row>
    <row r="10" spans="1:15" s="24" customFormat="1" ht="14.25" customHeight="1" x14ac:dyDescent="0.15">
      <c r="A10" s="12"/>
      <c r="B10" s="782"/>
      <c r="C10" s="377" t="s">
        <v>49</v>
      </c>
      <c r="D10" s="378">
        <v>65.7</v>
      </c>
      <c r="E10" s="379">
        <v>65.7</v>
      </c>
      <c r="F10" s="379">
        <v>65.900000000000006</v>
      </c>
      <c r="G10" s="379">
        <v>66</v>
      </c>
      <c r="H10" s="379">
        <v>66.3</v>
      </c>
      <c r="I10" s="379">
        <v>66.5</v>
      </c>
      <c r="J10" s="379">
        <v>66.900000000000006</v>
      </c>
      <c r="K10" s="379">
        <v>67.5</v>
      </c>
      <c r="L10" s="532">
        <v>68.099999999999994</v>
      </c>
      <c r="M10" s="657">
        <v>68.7</v>
      </c>
      <c r="O10" s="22"/>
    </row>
    <row r="11" spans="1:15" ht="14.25" customHeight="1" x14ac:dyDescent="0.15">
      <c r="B11" s="782"/>
      <c r="C11" s="380" t="s">
        <v>51</v>
      </c>
      <c r="D11" s="381">
        <v>59283</v>
      </c>
      <c r="E11" s="382">
        <v>59833</v>
      </c>
      <c r="F11" s="382">
        <v>60209</v>
      </c>
      <c r="G11" s="382">
        <v>60496</v>
      </c>
      <c r="H11" s="382">
        <v>60554</v>
      </c>
      <c r="I11" s="382">
        <v>60444</v>
      </c>
      <c r="J11" s="382">
        <v>60129</v>
      </c>
      <c r="K11" s="382">
        <v>59594</v>
      </c>
      <c r="L11" s="533">
        <v>59127</v>
      </c>
      <c r="M11" s="658">
        <v>58565</v>
      </c>
    </row>
    <row r="12" spans="1:15" s="24" customFormat="1" ht="14.25" customHeight="1" thickBot="1" x14ac:dyDescent="0.2">
      <c r="A12" s="12"/>
      <c r="B12" s="783"/>
      <c r="C12" s="383" t="s">
        <v>49</v>
      </c>
      <c r="D12" s="384">
        <v>23.6</v>
      </c>
      <c r="E12" s="385">
        <v>23.6</v>
      </c>
      <c r="F12" s="385">
        <v>23.4</v>
      </c>
      <c r="G12" s="385">
        <v>23.3</v>
      </c>
      <c r="H12" s="385">
        <v>23.1</v>
      </c>
      <c r="I12" s="385">
        <v>23</v>
      </c>
      <c r="J12" s="385">
        <v>22.8</v>
      </c>
      <c r="K12" s="385">
        <v>22.4</v>
      </c>
      <c r="L12" s="534">
        <v>22</v>
      </c>
      <c r="M12" s="659">
        <v>21.7</v>
      </c>
    </row>
    <row r="13" spans="1:15" ht="14.25" customHeight="1" x14ac:dyDescent="0.15">
      <c r="A13" s="22"/>
      <c r="B13" s="784" t="s">
        <v>52</v>
      </c>
      <c r="C13" s="386" t="s">
        <v>48</v>
      </c>
      <c r="D13" s="387">
        <v>11.4</v>
      </c>
      <c r="E13" s="388">
        <v>11.5</v>
      </c>
      <c r="F13" s="388">
        <v>11.5</v>
      </c>
      <c r="G13" s="388">
        <v>11.5</v>
      </c>
      <c r="H13" s="388">
        <v>11.4</v>
      </c>
      <c r="I13" s="388">
        <v>11.4</v>
      </c>
      <c r="J13" s="388">
        <v>11.3</v>
      </c>
      <c r="K13" s="388">
        <v>11.2</v>
      </c>
      <c r="L13" s="535">
        <v>11</v>
      </c>
      <c r="M13" s="660">
        <v>10.8</v>
      </c>
    </row>
    <row r="14" spans="1:15" ht="14.25" customHeight="1" x14ac:dyDescent="0.15">
      <c r="B14" s="785"/>
      <c r="C14" s="380" t="s">
        <v>50</v>
      </c>
      <c r="D14" s="389">
        <v>66.3</v>
      </c>
      <c r="E14" s="390">
        <v>66.099999999999994</v>
      </c>
      <c r="F14" s="390">
        <v>66.099999999999994</v>
      </c>
      <c r="G14" s="390">
        <v>66.099999999999994</v>
      </c>
      <c r="H14" s="390">
        <v>66.3</v>
      </c>
      <c r="I14" s="390">
        <v>66.3</v>
      </c>
      <c r="J14" s="390">
        <v>66.400000000000006</v>
      </c>
      <c r="K14" s="390">
        <v>66.599999999999994</v>
      </c>
      <c r="L14" s="536">
        <v>66.8</v>
      </c>
      <c r="M14" s="661">
        <v>67.099999999999994</v>
      </c>
    </row>
    <row r="15" spans="1:15" ht="14.25" thickBot="1" x14ac:dyDescent="0.2">
      <c r="B15" s="786"/>
      <c r="C15" s="391" t="s">
        <v>51</v>
      </c>
      <c r="D15" s="392">
        <v>22.3</v>
      </c>
      <c r="E15" s="393">
        <v>22.4</v>
      </c>
      <c r="F15" s="393">
        <v>22.4</v>
      </c>
      <c r="G15" s="393">
        <v>22.4</v>
      </c>
      <c r="H15" s="393">
        <v>22.3</v>
      </c>
      <c r="I15" s="393">
        <v>22.3</v>
      </c>
      <c r="J15" s="393">
        <v>22.3</v>
      </c>
      <c r="K15" s="393">
        <v>22.2</v>
      </c>
      <c r="L15" s="537">
        <v>22.2</v>
      </c>
      <c r="M15" s="662">
        <v>22.1</v>
      </c>
    </row>
    <row r="16" spans="1:15" x14ac:dyDescent="0.15">
      <c r="B16" s="140"/>
      <c r="C16" s="136"/>
      <c r="D16" s="141"/>
      <c r="E16" s="141"/>
      <c r="F16" s="141"/>
      <c r="G16" s="141"/>
      <c r="H16" s="141"/>
      <c r="I16" s="141"/>
      <c r="J16" s="141"/>
      <c r="K16" s="141"/>
      <c r="L16" s="141"/>
      <c r="M16" s="142"/>
    </row>
    <row r="17" spans="2:13" x14ac:dyDescent="0.15">
      <c r="B17" s="8" t="s">
        <v>175</v>
      </c>
      <c r="C17" s="136"/>
      <c r="D17" s="137"/>
      <c r="E17" s="137"/>
      <c r="F17" s="137"/>
      <c r="G17" s="137"/>
      <c r="H17" s="137"/>
      <c r="I17" s="137"/>
      <c r="J17" s="143"/>
      <c r="K17" s="136"/>
      <c r="L17" s="136"/>
      <c r="M17" s="4"/>
    </row>
    <row r="18" spans="2:13" x14ac:dyDescent="0.15">
      <c r="B18" s="22" t="s">
        <v>237</v>
      </c>
      <c r="C18" s="8"/>
      <c r="D18" s="8"/>
      <c r="E18" s="8"/>
      <c r="F18" s="8"/>
      <c r="G18" s="8"/>
      <c r="H18" s="8"/>
      <c r="I18" s="8"/>
      <c r="J18" s="8"/>
      <c r="K18" s="8"/>
      <c r="L18" s="8"/>
      <c r="M18" s="8"/>
    </row>
  </sheetData>
  <mergeCells count="2">
    <mergeCell ref="B6:B12"/>
    <mergeCell ref="B13:B15"/>
  </mergeCells>
  <phoneticPr fontId="3"/>
  <pageMargins left="0.47" right="0.35" top="1" bottom="1" header="0.51200000000000001" footer="0.51200000000000001"/>
  <pageSetup paperSize="9" scale="81"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indexed="13"/>
    <pageSetUpPr fitToPage="1"/>
  </sheetPr>
  <dimension ref="A1:O21"/>
  <sheetViews>
    <sheetView showGridLines="0" zoomScaleNormal="100" zoomScaleSheetLayoutView="115" workbookViewId="0"/>
  </sheetViews>
  <sheetFormatPr defaultColWidth="9" defaultRowHeight="13.5" x14ac:dyDescent="0.15"/>
  <cols>
    <col min="1" max="1" width="9" style="12"/>
    <col min="2" max="2" width="3.25" style="25" customWidth="1"/>
    <col min="3" max="3" width="12.5" style="25" customWidth="1"/>
    <col min="4" max="13" width="9.125" style="25" customWidth="1"/>
    <col min="14" max="16384" width="9" style="25"/>
  </cols>
  <sheetData>
    <row r="1" spans="1:15" s="12" customFormat="1" ht="17.25" x14ac:dyDescent="0.2">
      <c r="A1" s="12" t="s">
        <v>143</v>
      </c>
      <c r="B1" s="128" t="s">
        <v>145</v>
      </c>
    </row>
    <row r="2" spans="1:15" ht="17.25" x14ac:dyDescent="0.15">
      <c r="A2" s="12" t="s">
        <v>144</v>
      </c>
      <c r="B2" s="1" t="s">
        <v>99</v>
      </c>
      <c r="C2" s="144"/>
      <c r="D2" s="144"/>
      <c r="E2" s="144"/>
      <c r="F2" s="144"/>
      <c r="G2" s="144"/>
      <c r="H2" s="144"/>
      <c r="I2" s="144"/>
      <c r="J2" s="144"/>
      <c r="K2" s="144"/>
      <c r="L2" s="144"/>
      <c r="M2" s="144"/>
    </row>
    <row r="3" spans="1:15" ht="14.25" x14ac:dyDescent="0.15">
      <c r="B3" s="145"/>
      <c r="C3" s="144"/>
      <c r="D3" s="144"/>
      <c r="E3" s="144"/>
      <c r="F3" s="144"/>
      <c r="G3" s="144"/>
      <c r="H3" s="144"/>
      <c r="I3" s="144"/>
      <c r="J3" s="144"/>
      <c r="K3" s="144"/>
      <c r="L3" s="144"/>
      <c r="M3" s="144"/>
    </row>
    <row r="4" spans="1:15" ht="14.25" thickBot="1" x14ac:dyDescent="0.2">
      <c r="B4" s="144"/>
      <c r="C4" s="144"/>
      <c r="D4" s="144"/>
      <c r="E4" s="144"/>
      <c r="F4" s="144"/>
      <c r="G4" s="144"/>
      <c r="H4" s="144"/>
      <c r="I4" s="144"/>
      <c r="J4" s="144"/>
      <c r="K4" s="144"/>
      <c r="L4" s="144"/>
      <c r="M4" s="146" t="s">
        <v>119</v>
      </c>
      <c r="O4" s="22"/>
    </row>
    <row r="5" spans="1:15" ht="14.25" thickBot="1" x14ac:dyDescent="0.2">
      <c r="B5" s="147"/>
      <c r="C5" s="394" t="s">
        <v>38</v>
      </c>
      <c r="D5" s="395" t="s">
        <v>240</v>
      </c>
      <c r="E5" s="395" t="s">
        <v>243</v>
      </c>
      <c r="F5" s="395" t="s">
        <v>244</v>
      </c>
      <c r="G5" s="395" t="s">
        <v>211</v>
      </c>
      <c r="H5" s="395" t="s">
        <v>220</v>
      </c>
      <c r="I5" s="395" t="s">
        <v>221</v>
      </c>
      <c r="J5" s="395" t="s">
        <v>245</v>
      </c>
      <c r="K5" s="395" t="s">
        <v>269</v>
      </c>
      <c r="L5" s="395" t="s">
        <v>271</v>
      </c>
      <c r="M5" s="394" t="s">
        <v>290</v>
      </c>
      <c r="O5" s="22"/>
    </row>
    <row r="6" spans="1:15" ht="14.25" customHeight="1" thickTop="1" x14ac:dyDescent="0.15">
      <c r="B6" s="787" t="s">
        <v>45</v>
      </c>
      <c r="C6" s="396" t="s">
        <v>42</v>
      </c>
      <c r="D6" s="397">
        <v>17.3</v>
      </c>
      <c r="E6" s="398">
        <v>17.3</v>
      </c>
      <c r="F6" s="398">
        <v>17.399999999999999</v>
      </c>
      <c r="G6" s="398">
        <v>17.399999999999999</v>
      </c>
      <c r="H6" s="398">
        <v>17.3</v>
      </c>
      <c r="I6" s="398">
        <v>17.3</v>
      </c>
      <c r="J6" s="398">
        <v>17.079999999999998</v>
      </c>
      <c r="K6" s="398">
        <v>16.78</v>
      </c>
      <c r="L6" s="398">
        <v>16.399999999999999</v>
      </c>
      <c r="M6" s="663">
        <v>16.100000000000001</v>
      </c>
      <c r="O6" s="22"/>
    </row>
    <row r="7" spans="1:15" x14ac:dyDescent="0.15">
      <c r="B7" s="787"/>
      <c r="C7" s="399" t="s">
        <v>43</v>
      </c>
      <c r="D7" s="397">
        <v>33.700000000000003</v>
      </c>
      <c r="E7" s="398">
        <v>33.9</v>
      </c>
      <c r="F7" s="398">
        <v>34</v>
      </c>
      <c r="G7" s="398">
        <v>33.9</v>
      </c>
      <c r="H7" s="398">
        <v>33.700000000000003</v>
      </c>
      <c r="I7" s="398">
        <v>33.6</v>
      </c>
      <c r="J7" s="398">
        <v>33.630000000000003</v>
      </c>
      <c r="K7" s="398">
        <v>33.369999999999997</v>
      </c>
      <c r="L7" s="398">
        <v>33.200000000000003</v>
      </c>
      <c r="M7" s="663">
        <v>32.9</v>
      </c>
      <c r="O7" s="22"/>
    </row>
    <row r="8" spans="1:15" ht="14.25" thickBot="1" x14ac:dyDescent="0.2">
      <c r="B8" s="788"/>
      <c r="C8" s="400" t="s">
        <v>44</v>
      </c>
      <c r="D8" s="401">
        <v>51</v>
      </c>
      <c r="E8" s="402">
        <v>51.3</v>
      </c>
      <c r="F8" s="402">
        <v>51.4</v>
      </c>
      <c r="G8" s="402">
        <v>51.3</v>
      </c>
      <c r="H8" s="402">
        <v>51</v>
      </c>
      <c r="I8" s="402">
        <v>50.9</v>
      </c>
      <c r="J8" s="402">
        <v>50.71</v>
      </c>
      <c r="K8" s="402">
        <v>50.15</v>
      </c>
      <c r="L8" s="402">
        <v>49.6</v>
      </c>
      <c r="M8" s="664">
        <v>49</v>
      </c>
      <c r="O8" s="22"/>
    </row>
    <row r="9" spans="1:15" ht="13.5" customHeight="1" x14ac:dyDescent="0.15">
      <c r="B9" s="789" t="s">
        <v>46</v>
      </c>
      <c r="C9" s="396" t="s">
        <v>42</v>
      </c>
      <c r="D9" s="397">
        <v>16.3</v>
      </c>
      <c r="E9" s="398">
        <v>16.2</v>
      </c>
      <c r="F9" s="398">
        <v>16.2</v>
      </c>
      <c r="G9" s="398">
        <v>16.2</v>
      </c>
      <c r="H9" s="398">
        <v>16</v>
      </c>
      <c r="I9" s="398">
        <v>15.9</v>
      </c>
      <c r="J9" s="398">
        <v>15.48</v>
      </c>
      <c r="K9" s="398">
        <v>14.89</v>
      </c>
      <c r="L9" s="398">
        <v>14.5</v>
      </c>
      <c r="M9" s="663">
        <v>14.1</v>
      </c>
      <c r="O9" s="22"/>
    </row>
    <row r="10" spans="1:15" x14ac:dyDescent="0.15">
      <c r="B10" s="787"/>
      <c r="C10" s="399" t="s">
        <v>43</v>
      </c>
      <c r="D10" s="397">
        <v>35.9</v>
      </c>
      <c r="E10" s="398">
        <v>35.9</v>
      </c>
      <c r="F10" s="398">
        <v>35.6</v>
      </c>
      <c r="G10" s="398">
        <v>35.4</v>
      </c>
      <c r="H10" s="398">
        <v>34.9</v>
      </c>
      <c r="I10" s="398">
        <v>34.5</v>
      </c>
      <c r="J10" s="398">
        <v>34.08</v>
      </c>
      <c r="K10" s="398">
        <v>33.130000000000003</v>
      </c>
      <c r="L10" s="398">
        <v>32.299999999999997</v>
      </c>
      <c r="M10" s="663">
        <v>31.6</v>
      </c>
    </row>
    <row r="11" spans="1:15" ht="14.25" thickBot="1" x14ac:dyDescent="0.2">
      <c r="B11" s="788"/>
      <c r="C11" s="400" t="s">
        <v>44</v>
      </c>
      <c r="D11" s="401">
        <v>52.2</v>
      </c>
      <c r="E11" s="402">
        <v>52.1</v>
      </c>
      <c r="F11" s="402">
        <v>51.8</v>
      </c>
      <c r="G11" s="402">
        <v>51.5</v>
      </c>
      <c r="H11" s="402">
        <v>50.9</v>
      </c>
      <c r="I11" s="402">
        <v>50.4</v>
      </c>
      <c r="J11" s="402">
        <v>49.57</v>
      </c>
      <c r="K11" s="402">
        <v>48.03</v>
      </c>
      <c r="L11" s="402">
        <v>46.8</v>
      </c>
      <c r="M11" s="664">
        <v>45.7</v>
      </c>
    </row>
    <row r="12" spans="1:15" x14ac:dyDescent="0.15">
      <c r="B12" s="148"/>
      <c r="C12" s="144"/>
      <c r="D12" s="149"/>
      <c r="E12" s="149"/>
      <c r="F12" s="149"/>
      <c r="G12" s="149"/>
      <c r="H12" s="149"/>
      <c r="I12" s="149"/>
      <c r="J12" s="149"/>
      <c r="K12" s="144"/>
      <c r="L12" s="144"/>
      <c r="M12" s="150"/>
      <c r="O12" s="22"/>
    </row>
    <row r="13" spans="1:15" x14ac:dyDescent="0.15">
      <c r="B13" s="144" t="s">
        <v>176</v>
      </c>
      <c r="C13" s="144"/>
      <c r="D13" s="144"/>
      <c r="E13" s="144"/>
      <c r="F13" s="144"/>
      <c r="G13" s="144"/>
      <c r="H13" s="144"/>
      <c r="I13" s="149"/>
      <c r="J13" s="149"/>
      <c r="K13" s="144"/>
      <c r="L13" s="144"/>
      <c r="M13" s="144"/>
      <c r="O13" s="22"/>
    </row>
    <row r="14" spans="1:15" x14ac:dyDescent="0.15">
      <c r="B14" s="144"/>
      <c r="C14" s="144" t="s">
        <v>208</v>
      </c>
      <c r="D14" s="144"/>
      <c r="E14" s="144"/>
      <c r="F14" s="144"/>
      <c r="G14" s="144"/>
      <c r="H14" s="144"/>
      <c r="I14" s="149"/>
      <c r="J14" s="149"/>
      <c r="K14" s="144"/>
      <c r="L14" s="144"/>
      <c r="M14" s="144"/>
      <c r="O14" s="22"/>
    </row>
    <row r="15" spans="1:15" x14ac:dyDescent="0.15">
      <c r="B15" s="790" t="s">
        <v>397</v>
      </c>
      <c r="C15" s="791"/>
      <c r="D15" s="791"/>
      <c r="E15" s="791"/>
      <c r="F15" s="791"/>
      <c r="G15" s="791"/>
      <c r="H15" s="791"/>
      <c r="I15" s="776"/>
      <c r="J15" s="144"/>
      <c r="K15" s="144"/>
      <c r="L15" s="144"/>
      <c r="M15" s="151"/>
      <c r="O15" s="22"/>
    </row>
    <row r="16" spans="1:15" x14ac:dyDescent="0.15">
      <c r="B16" s="790" t="s">
        <v>398</v>
      </c>
      <c r="C16" s="791"/>
      <c r="D16" s="791"/>
      <c r="E16" s="791"/>
      <c r="F16" s="791"/>
      <c r="G16" s="791"/>
      <c r="H16" s="791"/>
      <c r="I16" s="144"/>
      <c r="J16" s="144"/>
      <c r="K16" s="144"/>
      <c r="L16" s="144"/>
      <c r="M16" s="144"/>
    </row>
    <row r="17" spans="2:13" x14ac:dyDescent="0.15">
      <c r="B17" s="790" t="s">
        <v>399</v>
      </c>
      <c r="C17" s="791"/>
      <c r="D17" s="791"/>
      <c r="E17" s="791"/>
      <c r="F17" s="791"/>
      <c r="G17" s="791"/>
      <c r="H17" s="791"/>
      <c r="I17" s="144"/>
      <c r="J17" s="144"/>
      <c r="K17" s="144"/>
      <c r="L17" s="144"/>
      <c r="M17" s="144"/>
    </row>
    <row r="18" spans="2:13" ht="13.5" customHeight="1" x14ac:dyDescent="0.15">
      <c r="C18" s="144"/>
      <c r="D18" s="144"/>
      <c r="E18" s="144"/>
      <c r="F18" s="144"/>
      <c r="G18" s="144"/>
      <c r="H18" s="144"/>
      <c r="I18" s="144"/>
      <c r="J18" s="144"/>
      <c r="K18" s="144"/>
      <c r="L18" s="144"/>
      <c r="M18" s="144"/>
    </row>
    <row r="19" spans="2:13" x14ac:dyDescent="0.15">
      <c r="B19" s="8"/>
      <c r="C19" s="8"/>
      <c r="D19" s="8"/>
      <c r="E19" s="8"/>
      <c r="F19" s="8"/>
      <c r="G19" s="8"/>
      <c r="H19" s="8"/>
      <c r="I19" s="8"/>
      <c r="J19" s="8"/>
      <c r="K19" s="8"/>
      <c r="L19" s="8"/>
      <c r="M19" s="8"/>
    </row>
    <row r="21" spans="2:13" ht="13.5" customHeight="1" x14ac:dyDescent="0.15"/>
  </sheetData>
  <mergeCells count="5">
    <mergeCell ref="B6:B8"/>
    <mergeCell ref="B9:B11"/>
    <mergeCell ref="B16:H16"/>
    <mergeCell ref="B17:H17"/>
    <mergeCell ref="B15:I15"/>
  </mergeCells>
  <phoneticPr fontId="3"/>
  <pageMargins left="0.75" right="0.75" top="1" bottom="1" header="0.51200000000000001" footer="0.51200000000000001"/>
  <pageSetup paperSize="9" scale="76"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4</vt:i4>
      </vt:variant>
    </vt:vector>
  </HeadingPairs>
  <TitlesOfParts>
    <vt:vector size="18" baseType="lpstr">
      <vt:lpstr>1-2-（1）常住人口の推移</vt:lpstr>
      <vt:lpstr>1-2-（２）流出入人口の推移</vt:lpstr>
      <vt:lpstr>1-2-（３）昼間人口の推移</vt:lpstr>
      <vt:lpstr>1-2-（４）将来人口の推計</vt:lpstr>
      <vt:lpstr>1-2-（５）人口密度等</vt:lpstr>
      <vt:lpstr>1-2-（６）年齢別及び男女別人口</vt:lpstr>
      <vt:lpstr>1-2-（７）年齢階層別人口</vt:lpstr>
      <vt:lpstr>1-2-（８）３階層人口の推移</vt:lpstr>
      <vt:lpstr>1-2-（９）人口構造指数の推移</vt:lpstr>
      <vt:lpstr>1-2-（１０）移動人口の推移</vt:lpstr>
      <vt:lpstr>1-2-（１１）合計特殊出生率</vt:lpstr>
      <vt:lpstr>1-2-（１２）世帯数と人口</vt:lpstr>
      <vt:lpstr>1-2-（１３）世帯構成人員別世帯数</vt:lpstr>
      <vt:lpstr>1-2-（１４）家族類型別世帯数</vt:lpstr>
      <vt:lpstr>'1-2-（１２）世帯数と人口'!Print_Area</vt:lpstr>
      <vt:lpstr>'1-2-（６）年齢別及び男女別人口'!Print_Area</vt:lpstr>
      <vt:lpstr>'1-2-（８）３階層人口の推移'!Print_Area</vt:lpstr>
      <vt:lpstr>'1-2-（９）人口構造指数の推移'!Print_Area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2023-10-02T06:51:34Z</cp:lastPrinted>
  <dcterms:created xsi:type="dcterms:W3CDTF">2002-08-27T08:02:24Z</dcterms:created>
  <dcterms:modified xsi:type="dcterms:W3CDTF">2026-05-07T07:12:03Z</dcterms:modified>
</cp:coreProperties>
</file>