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FE88E0DD-3B35-4F42-A1A5-F6256C313E23}" xr6:coauthVersionLast="47" xr6:coauthVersionMax="47" xr10:uidLastSave="{00000000-0000-0000-0000-000000000000}"/>
  <bookViews>
    <workbookView xWindow="-120" yWindow="-120" windowWidth="29040" windowHeight="17520" tabRatio="918" xr2:uid="{00000000-000D-0000-FFFF-FFFF00000000}"/>
  </bookViews>
  <sheets>
    <sheet name="12-2-（1）小・中学校現況（区立）" sheetId="6" r:id="rId1"/>
    <sheet name="12-2-（2）特別支援学級の運営状況（区立）" sheetId="7" r:id="rId2"/>
    <sheet name="12-2-（3）就学奨励者数" sheetId="8" r:id="rId3"/>
    <sheet name="12-2-（4）小学校" sheetId="9" r:id="rId4"/>
    <sheet name="12-2-（5）中学校" sheetId="10" r:id="rId5"/>
    <sheet name="12-2-（6）区立中学校卒業者進路状況" sheetId="11" r:id="rId6"/>
    <sheet name="12-2-（7）校外施設" sheetId="15" r:id="rId7"/>
    <sheet name="12-2-（8）幼稚園" sheetId="1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5" l="1"/>
  <c r="G13" i="15"/>
  <c r="Q10" i="8"/>
  <c r="P10" i="8"/>
  <c r="O10" i="8"/>
  <c r="AA10" i="11" l="1"/>
  <c r="Q31" i="9" l="1"/>
  <c r="N10" i="8" l="1"/>
  <c r="M10" i="8"/>
  <c r="L10" i="8"/>
  <c r="P15" i="10" l="1"/>
  <c r="P14" i="10"/>
  <c r="P13" i="10"/>
  <c r="P8" i="10"/>
  <c r="P7" i="10"/>
  <c r="P9" i="10"/>
  <c r="P10" i="10"/>
  <c r="P11" i="10"/>
  <c r="P12" i="10"/>
  <c r="P6" i="10"/>
  <c r="K14" i="10"/>
  <c r="K15" i="10"/>
  <c r="K13" i="10"/>
  <c r="K8" i="10"/>
  <c r="K7" i="10"/>
  <c r="K9" i="10"/>
  <c r="K10" i="10"/>
  <c r="K11" i="10"/>
  <c r="K12" i="10"/>
  <c r="K6" i="10"/>
  <c r="P7" i="9" l="1"/>
  <c r="K7" i="9" l="1"/>
  <c r="F11" i="14" l="1"/>
  <c r="F12" i="14"/>
  <c r="D18" i="11" l="1"/>
  <c r="C18" i="11"/>
  <c r="K10" i="8" l="1"/>
  <c r="J10" i="8"/>
  <c r="I10" i="8"/>
  <c r="H10" i="8"/>
  <c r="G10" i="8"/>
  <c r="F10" i="8"/>
  <c r="E10" i="8"/>
  <c r="D10" i="8"/>
  <c r="C10" i="8"/>
  <c r="I17" i="10" l="1"/>
  <c r="H17" i="10"/>
  <c r="G17" i="10"/>
  <c r="F17" i="10"/>
  <c r="I32" i="9"/>
  <c r="H32" i="9"/>
  <c r="G32" i="9"/>
  <c r="F32" i="9"/>
  <c r="K23" i="9" l="1"/>
  <c r="D12" i="14" l="1"/>
  <c r="F31" i="9" l="1"/>
  <c r="H12" i="14" l="1"/>
  <c r="D31" i="9" l="1"/>
  <c r="E31" i="9"/>
  <c r="F16" i="10" l="1"/>
  <c r="K10" i="11" l="1"/>
  <c r="D17" i="10"/>
  <c r="D32" i="9"/>
  <c r="H31" i="9" l="1"/>
  <c r="L12" i="14" l="1"/>
  <c r="K12" i="14"/>
  <c r="E11" i="14"/>
  <c r="E17" i="10"/>
  <c r="E32" i="9"/>
  <c r="P30" i="9" l="1"/>
  <c r="K30" i="9"/>
  <c r="P22" i="9"/>
  <c r="P24" i="9"/>
  <c r="P13" i="9"/>
  <c r="P11" i="9"/>
  <c r="P9" i="9"/>
  <c r="K9" i="9"/>
  <c r="K11" i="9"/>
  <c r="K13" i="9"/>
  <c r="K22" i="9"/>
  <c r="K24" i="9"/>
  <c r="P8" i="9" l="1"/>
  <c r="P10" i="9"/>
  <c r="P12" i="9"/>
  <c r="P14" i="9"/>
  <c r="P15" i="9"/>
  <c r="P16" i="9"/>
  <c r="P17" i="9"/>
  <c r="P18" i="9"/>
  <c r="P19" i="9"/>
  <c r="P20" i="9"/>
  <c r="P21" i="9"/>
  <c r="P23" i="9"/>
  <c r="P25" i="9"/>
  <c r="P26" i="9"/>
  <c r="P27" i="9"/>
  <c r="P28" i="9"/>
  <c r="P29" i="9"/>
  <c r="K10" i="9"/>
  <c r="K12" i="9"/>
  <c r="K14" i="9"/>
  <c r="K15" i="9"/>
  <c r="K16" i="9"/>
  <c r="K17" i="9"/>
  <c r="K18" i="9"/>
  <c r="K19" i="9"/>
  <c r="K20" i="9"/>
  <c r="K21" i="9"/>
  <c r="K25" i="9"/>
  <c r="K26" i="9"/>
  <c r="K27" i="9"/>
  <c r="K28" i="9"/>
  <c r="K29" i="9"/>
  <c r="K8" i="9"/>
  <c r="T32" i="9" l="1"/>
  <c r="T31" i="9"/>
  <c r="R32" i="9"/>
  <c r="R31" i="9"/>
  <c r="Q32" i="9"/>
  <c r="O32" i="9"/>
  <c r="O31" i="9"/>
  <c r="M32" i="9"/>
  <c r="M31" i="9" l="1"/>
  <c r="J32" i="9"/>
  <c r="J31" i="9"/>
  <c r="P6" i="9" l="1"/>
  <c r="K6" i="9"/>
  <c r="K32" i="9" s="1"/>
  <c r="P32" i="9" l="1"/>
  <c r="D16" i="10" l="1"/>
  <c r="H16" i="10"/>
  <c r="L11" i="14"/>
  <c r="J12" i="14"/>
  <c r="Q16" i="10"/>
  <c r="R16" i="10"/>
  <c r="O16" i="10"/>
  <c r="T17" i="10"/>
  <c r="Q17" i="10"/>
  <c r="M17" i="10"/>
  <c r="R17" i="10"/>
  <c r="J17" i="10"/>
  <c r="I42" i="9"/>
  <c r="I43" i="9" s="1"/>
  <c r="H42" i="9"/>
  <c r="H43" i="9" s="1"/>
  <c r="J42" i="9"/>
  <c r="J43" i="9" s="1"/>
  <c r="E42" i="9"/>
  <c r="E43" i="9" s="1"/>
  <c r="F42" i="9"/>
  <c r="F43" i="9" s="1"/>
  <c r="G42" i="9"/>
  <c r="G43" i="9" s="1"/>
  <c r="D42" i="9"/>
  <c r="D43" i="9" s="1"/>
  <c r="P17" i="10"/>
  <c r="K17" i="10"/>
  <c r="I12" i="14"/>
  <c r="E12" i="14"/>
  <c r="G12" i="14"/>
  <c r="H11" i="14"/>
  <c r="I11" i="14"/>
  <c r="AA8" i="11"/>
  <c r="AB8" i="11"/>
  <c r="AA9" i="11"/>
  <c r="AB9" i="11"/>
  <c r="AB10" i="11"/>
  <c r="AA11" i="11"/>
  <c r="AB11" i="11"/>
  <c r="AA12" i="11"/>
  <c r="AB12" i="11"/>
  <c r="AA13" i="11"/>
  <c r="AB13" i="11"/>
  <c r="AA14" i="11"/>
  <c r="AB14" i="11"/>
  <c r="AA15" i="11"/>
  <c r="AB15" i="11"/>
  <c r="AA16" i="11"/>
  <c r="AB16" i="11"/>
  <c r="AA17" i="11"/>
  <c r="AB17" i="11"/>
  <c r="Q8" i="11"/>
  <c r="Q9" i="11"/>
  <c r="Q10" i="11"/>
  <c r="Q11" i="11"/>
  <c r="Q12" i="11"/>
  <c r="Q13" i="11"/>
  <c r="Q14" i="11"/>
  <c r="Q15" i="11"/>
  <c r="Q16" i="11"/>
  <c r="Q17" i="11"/>
  <c r="P18" i="11"/>
  <c r="O18" i="11"/>
  <c r="N8" i="11"/>
  <c r="N9" i="11"/>
  <c r="N10" i="11"/>
  <c r="N11" i="11"/>
  <c r="N12" i="11"/>
  <c r="N13" i="11"/>
  <c r="N14" i="11"/>
  <c r="N15" i="11"/>
  <c r="N16" i="11"/>
  <c r="N17" i="11"/>
  <c r="M18" i="11"/>
  <c r="L18" i="11"/>
  <c r="K8" i="11"/>
  <c r="K9" i="11"/>
  <c r="K11" i="11"/>
  <c r="K12" i="11"/>
  <c r="K13" i="11"/>
  <c r="K14" i="11"/>
  <c r="K15" i="11"/>
  <c r="K16" i="11"/>
  <c r="K17" i="11"/>
  <c r="J18" i="11"/>
  <c r="I18" i="11"/>
  <c r="H8" i="11"/>
  <c r="H9" i="11"/>
  <c r="H10" i="11"/>
  <c r="H11" i="11"/>
  <c r="H12" i="11"/>
  <c r="H13" i="11"/>
  <c r="H14" i="11"/>
  <c r="H15" i="11"/>
  <c r="H16" i="11"/>
  <c r="H17" i="11"/>
  <c r="G18" i="11"/>
  <c r="F18" i="11"/>
  <c r="E8" i="11"/>
  <c r="E9" i="11"/>
  <c r="E10" i="11"/>
  <c r="E11" i="11"/>
  <c r="E12" i="11"/>
  <c r="E13" i="11"/>
  <c r="E14" i="11"/>
  <c r="E15" i="11"/>
  <c r="E16" i="11"/>
  <c r="E17" i="11"/>
  <c r="K11" i="14"/>
  <c r="J11" i="14"/>
  <c r="G11" i="14"/>
  <c r="O17" i="10"/>
  <c r="T16" i="10"/>
  <c r="M16" i="10"/>
  <c r="J16" i="10"/>
  <c r="E16" i="10"/>
  <c r="AB18" i="11" l="1"/>
  <c r="Q18" i="11"/>
  <c r="K18" i="11"/>
  <c r="AC10" i="11"/>
  <c r="AC17" i="11"/>
  <c r="AC16" i="11"/>
  <c r="AC12" i="11"/>
  <c r="H18" i="11"/>
  <c r="AC9" i="11"/>
  <c r="AC15" i="11"/>
  <c r="AC14" i="11"/>
  <c r="AC13" i="11"/>
  <c r="E18" i="11"/>
  <c r="AC11" i="11"/>
  <c r="N18" i="11"/>
  <c r="AA18" i="11"/>
  <c r="AC8" i="11"/>
  <c r="AC18" i="11" l="1"/>
</calcChain>
</file>

<file path=xl/sharedStrings.xml><?xml version="1.0" encoding="utf-8"?>
<sst xmlns="http://schemas.openxmlformats.org/spreadsheetml/2006/main" count="776" uniqueCount="359">
  <si>
    <t>（1）  小・中学校現況（区立）</t>
    <rPh sb="5" eb="6">
      <t>ショウ</t>
    </rPh>
    <rPh sb="7" eb="10">
      <t>チュウガッコウ</t>
    </rPh>
    <rPh sb="10" eb="12">
      <t>ゲンキョウ</t>
    </rPh>
    <rPh sb="13" eb="15">
      <t>クリツ</t>
    </rPh>
    <phoneticPr fontId="7"/>
  </si>
  <si>
    <t>（4）  小学校</t>
    <rPh sb="5" eb="8">
      <t>ショウガッコウ</t>
    </rPh>
    <phoneticPr fontId="7"/>
  </si>
  <si>
    <t>（5）  中学校</t>
    <rPh sb="5" eb="8">
      <t>チュウガッコウ</t>
    </rPh>
    <phoneticPr fontId="7"/>
  </si>
  <si>
    <t>（6）  区立中学校卒業者進路状況</t>
    <rPh sb="5" eb="7">
      <t>クリツ</t>
    </rPh>
    <rPh sb="7" eb="10">
      <t>チュウガッコウ</t>
    </rPh>
    <rPh sb="10" eb="13">
      <t>ソツギョウシャ</t>
    </rPh>
    <rPh sb="13" eb="15">
      <t>シンロ</t>
    </rPh>
    <rPh sb="15" eb="17">
      <t>ジョウキョウ</t>
    </rPh>
    <phoneticPr fontId="7"/>
  </si>
  <si>
    <t>（7）  校外施設</t>
    <rPh sb="5" eb="7">
      <t>コウガイ</t>
    </rPh>
    <rPh sb="7" eb="9">
      <t>シセツ</t>
    </rPh>
    <phoneticPr fontId="7"/>
  </si>
  <si>
    <t>（8）  幼稚園</t>
    <rPh sb="5" eb="8">
      <t>ヨウチエン</t>
    </rPh>
    <phoneticPr fontId="7"/>
  </si>
  <si>
    <t>区分</t>
    <rPh sb="0" eb="2">
      <t>クブン</t>
    </rPh>
    <phoneticPr fontId="7"/>
  </si>
  <si>
    <t>小学校</t>
  </si>
  <si>
    <t>中学校</t>
  </si>
  <si>
    <t>学校数(校)</t>
    <rPh sb="4" eb="5">
      <t>コウ</t>
    </rPh>
    <phoneticPr fontId="7"/>
  </si>
  <si>
    <t>学級数</t>
  </si>
  <si>
    <t>児童生徒数(人)</t>
    <rPh sb="6" eb="7">
      <t>ニン</t>
    </rPh>
    <phoneticPr fontId="7"/>
  </si>
  <si>
    <t>教員数(人)</t>
    <rPh sb="4" eb="5">
      <t>ニン</t>
    </rPh>
    <phoneticPr fontId="7"/>
  </si>
  <si>
    <t>(注) 1  文花中夜間含む。</t>
    <rPh sb="7" eb="9">
      <t>ブンカ</t>
    </rPh>
    <rPh sb="9" eb="10">
      <t>チュウ</t>
    </rPh>
    <rPh sb="10" eb="12">
      <t>ヤカン</t>
    </rPh>
    <rPh sb="12" eb="13">
      <t>フク</t>
    </rPh>
    <phoneticPr fontId="7"/>
  </si>
  <si>
    <t>区分</t>
  </si>
  <si>
    <t>備考</t>
    <rPh sb="0" eb="2">
      <t>ビコウ</t>
    </rPh>
    <phoneticPr fontId="7"/>
  </si>
  <si>
    <t>学級</t>
  </si>
  <si>
    <t>校</t>
  </si>
  <si>
    <t>人</t>
  </si>
  <si>
    <t>知的障害</t>
  </si>
  <si>
    <t>難聴</t>
  </si>
  <si>
    <t>言語障害</t>
  </si>
  <si>
    <t>〃</t>
  </si>
  <si>
    <t>情緒障害</t>
  </si>
  <si>
    <t>(夜間)</t>
  </si>
  <si>
    <t>要保護</t>
  </si>
  <si>
    <t>準要保護</t>
  </si>
  <si>
    <t>計</t>
  </si>
  <si>
    <t>学校名</t>
  </si>
  <si>
    <t>開校年月日</t>
  </si>
  <si>
    <t>職員数</t>
    <rPh sb="0" eb="2">
      <t>ショクイン</t>
    </rPh>
    <rPh sb="2" eb="3">
      <t>スウ</t>
    </rPh>
    <phoneticPr fontId="7"/>
  </si>
  <si>
    <t>児童数</t>
  </si>
  <si>
    <t>運動場面積</t>
    <rPh sb="3" eb="5">
      <t>メンセキ</t>
    </rPh>
    <phoneticPr fontId="7"/>
  </si>
  <si>
    <t>校舎面積</t>
  </si>
  <si>
    <t>児童一人当たり</t>
  </si>
  <si>
    <t>教室数</t>
  </si>
  <si>
    <t>体育館面積</t>
    <rPh sb="3" eb="5">
      <t>メンセキ</t>
    </rPh>
    <phoneticPr fontId="7"/>
  </si>
  <si>
    <t>プール</t>
  </si>
  <si>
    <t>給食調理業務</t>
  </si>
  <si>
    <t>(人)</t>
    <rPh sb="1" eb="2">
      <t>ニン</t>
    </rPh>
    <phoneticPr fontId="7"/>
  </si>
  <si>
    <t>普通学級</t>
  </si>
  <si>
    <t>普通</t>
  </si>
  <si>
    <t>特別</t>
  </si>
  <si>
    <t>警備校</t>
    <rPh sb="0" eb="2">
      <t>ケイビ</t>
    </rPh>
    <rPh sb="2" eb="3">
      <t>コウ</t>
    </rPh>
    <phoneticPr fontId="7"/>
  </si>
  <si>
    <t>民間委託校</t>
  </si>
  <si>
    <t>緑</t>
  </si>
  <si>
    <t>昭62</t>
    <rPh sb="0" eb="1">
      <t>ショウ</t>
    </rPh>
    <phoneticPr fontId="7"/>
  </si>
  <si>
    <t>25×10</t>
  </si>
  <si>
    <t>○</t>
  </si>
  <si>
    <t>外手</t>
  </si>
  <si>
    <t>C平7</t>
  </si>
  <si>
    <t>昭55</t>
    <rPh sb="0" eb="1">
      <t>ショウ</t>
    </rPh>
    <phoneticPr fontId="7"/>
  </si>
  <si>
    <t>昭54</t>
    <rPh sb="0" eb="1">
      <t>ショウ</t>
    </rPh>
    <phoneticPr fontId="7"/>
  </si>
  <si>
    <t>二葉</t>
  </si>
  <si>
    <t>C平1</t>
  </si>
  <si>
    <t>昭51</t>
    <rPh sb="0" eb="1">
      <t>ショウ</t>
    </rPh>
    <phoneticPr fontId="7"/>
  </si>
  <si>
    <t>昭50</t>
    <rPh sb="0" eb="1">
      <t>ショウ</t>
    </rPh>
    <phoneticPr fontId="7"/>
  </si>
  <si>
    <t>錦糸</t>
  </si>
  <si>
    <t>昭48</t>
    <rPh sb="0" eb="1">
      <t>ショウ</t>
    </rPh>
    <phoneticPr fontId="7"/>
  </si>
  <si>
    <t>昭47</t>
    <rPh sb="0" eb="1">
      <t>ショウ</t>
    </rPh>
    <phoneticPr fontId="7"/>
  </si>
  <si>
    <t>中和</t>
  </si>
  <si>
    <t>C平3</t>
  </si>
  <si>
    <t>言問</t>
  </si>
  <si>
    <t>昭11</t>
    <rPh sb="0" eb="1">
      <t>ショウ</t>
    </rPh>
    <phoneticPr fontId="7"/>
  </si>
  <si>
    <t>昭46</t>
    <rPh sb="0" eb="1">
      <t>ショウ</t>
    </rPh>
    <phoneticPr fontId="7"/>
  </si>
  <si>
    <t>小梅</t>
  </si>
  <si>
    <t>20×10</t>
  </si>
  <si>
    <t>柳島</t>
  </si>
  <si>
    <t>昭56</t>
    <rPh sb="0" eb="1">
      <t>ショウ</t>
    </rPh>
    <phoneticPr fontId="7"/>
  </si>
  <si>
    <t>業平</t>
  </si>
  <si>
    <t>昭52</t>
    <rPh sb="0" eb="1">
      <t>ショウ</t>
    </rPh>
    <phoneticPr fontId="7"/>
  </si>
  <si>
    <t>両国</t>
  </si>
  <si>
    <t>M8.10.18</t>
  </si>
  <si>
    <t>昭45</t>
    <rPh sb="0" eb="1">
      <t>ショウ</t>
    </rPh>
    <phoneticPr fontId="7"/>
  </si>
  <si>
    <t>横川</t>
  </si>
  <si>
    <t>菊川</t>
  </si>
  <si>
    <t>昭58</t>
    <rPh sb="0" eb="1">
      <t>ショウ</t>
    </rPh>
    <phoneticPr fontId="7"/>
  </si>
  <si>
    <t>昭44</t>
    <rPh sb="0" eb="1">
      <t>ショウ</t>
    </rPh>
    <phoneticPr fontId="7"/>
  </si>
  <si>
    <t>第三吾嬬</t>
  </si>
  <si>
    <t>M8.4.13</t>
  </si>
  <si>
    <t>C平2</t>
  </si>
  <si>
    <t>平1</t>
  </si>
  <si>
    <t>昭61</t>
    <rPh sb="0" eb="1">
      <t>ショウ</t>
    </rPh>
    <phoneticPr fontId="7"/>
  </si>
  <si>
    <t>第四吾嬬</t>
  </si>
  <si>
    <t>昭33</t>
    <rPh sb="0" eb="1">
      <t>ショウ</t>
    </rPh>
    <phoneticPr fontId="7"/>
  </si>
  <si>
    <t>昭38</t>
    <rPh sb="0" eb="1">
      <t>ショウ</t>
    </rPh>
    <phoneticPr fontId="7"/>
  </si>
  <si>
    <t>平5</t>
  </si>
  <si>
    <t>第一寺島</t>
  </si>
  <si>
    <t>M12.10.12</t>
  </si>
  <si>
    <t>第二寺島</t>
  </si>
  <si>
    <t>昭42</t>
    <rPh sb="0" eb="1">
      <t>ショウ</t>
    </rPh>
    <phoneticPr fontId="7"/>
  </si>
  <si>
    <t>第三寺島</t>
  </si>
  <si>
    <t>昭41</t>
    <rPh sb="0" eb="1">
      <t>ショウ</t>
    </rPh>
    <phoneticPr fontId="7"/>
  </si>
  <si>
    <t>隅田</t>
  </si>
  <si>
    <t>曳舟</t>
  </si>
  <si>
    <t>昭43</t>
    <rPh sb="0" eb="1">
      <t>ショウ</t>
    </rPh>
    <phoneticPr fontId="7"/>
  </si>
  <si>
    <t>梅若</t>
  </si>
  <si>
    <t>昭40</t>
    <rPh sb="0" eb="1">
      <t>ショウ</t>
    </rPh>
    <phoneticPr fontId="7"/>
  </si>
  <si>
    <t>中川</t>
  </si>
  <si>
    <t>東吾嬬</t>
  </si>
  <si>
    <t>平3</t>
  </si>
  <si>
    <t>立花</t>
  </si>
  <si>
    <t>押上</t>
  </si>
  <si>
    <t>小学校計</t>
  </si>
  <si>
    <t>区平均</t>
  </si>
  <si>
    <t>C平12</t>
    <rPh sb="1" eb="2">
      <t>ヘイセイ</t>
    </rPh>
    <phoneticPr fontId="7"/>
  </si>
  <si>
    <t>生徒数</t>
    <rPh sb="0" eb="2">
      <t>セイト</t>
    </rPh>
    <phoneticPr fontId="7"/>
  </si>
  <si>
    <t>墨田</t>
  </si>
  <si>
    <t>本所</t>
  </si>
  <si>
    <t>25×12</t>
  </si>
  <si>
    <t>竪川</t>
  </si>
  <si>
    <t>25×11</t>
  </si>
  <si>
    <t>吾嬬第二</t>
  </si>
  <si>
    <t>寺島</t>
  </si>
  <si>
    <t>文花</t>
  </si>
  <si>
    <t>中学校計</t>
    <rPh sb="0" eb="1">
      <t>チュウ</t>
    </rPh>
    <phoneticPr fontId="7"/>
  </si>
  <si>
    <t>教員数（人）</t>
    <rPh sb="4" eb="5">
      <t>ヒト</t>
    </rPh>
    <phoneticPr fontId="7"/>
  </si>
  <si>
    <t>職員数（人）</t>
    <rPh sb="0" eb="2">
      <t>ショクイン</t>
    </rPh>
    <rPh sb="2" eb="3">
      <t>スウ</t>
    </rPh>
    <rPh sb="4" eb="5">
      <t>ヒト</t>
    </rPh>
    <phoneticPr fontId="7"/>
  </si>
  <si>
    <t>生徒一人当たり校地面積（㎡）</t>
    <rPh sb="0" eb="2">
      <t>セイト</t>
    </rPh>
    <rPh sb="7" eb="8">
      <t>コウ</t>
    </rPh>
    <rPh sb="8" eb="9">
      <t>チ</t>
    </rPh>
    <rPh sb="9" eb="11">
      <t>メンセキ</t>
    </rPh>
    <phoneticPr fontId="7"/>
  </si>
  <si>
    <t>運動場面積(㎡)</t>
    <rPh sb="3" eb="5">
      <t>メンセキ</t>
    </rPh>
    <phoneticPr fontId="7"/>
  </si>
  <si>
    <t>生徒一人当たり校舎面積(㎡)</t>
    <rPh sb="0" eb="2">
      <t>セイト</t>
    </rPh>
    <phoneticPr fontId="7"/>
  </si>
  <si>
    <t>体育館面積(㎡)</t>
    <rPh sb="3" eb="5">
      <t>メンセキ</t>
    </rPh>
    <phoneticPr fontId="7"/>
  </si>
  <si>
    <t>機械警備校</t>
    <rPh sb="2" eb="4">
      <t>ケイビ</t>
    </rPh>
    <rPh sb="4" eb="5">
      <t>コウ</t>
    </rPh>
    <phoneticPr fontId="7"/>
  </si>
  <si>
    <t>給食調理業務民間委託校</t>
    <rPh sb="6" eb="8">
      <t>ミンカン</t>
    </rPh>
    <rPh sb="8" eb="10">
      <t>イタク</t>
    </rPh>
    <rPh sb="10" eb="11">
      <t>コウ</t>
    </rPh>
    <phoneticPr fontId="7"/>
  </si>
  <si>
    <t>進学者</t>
  </si>
  <si>
    <t>就職者</t>
  </si>
  <si>
    <t>左記以外の者</t>
  </si>
  <si>
    <t>死亡･不詳</t>
  </si>
  <si>
    <t>進学者の内数</t>
  </si>
  <si>
    <t>専修学校等の内訳</t>
  </si>
  <si>
    <t>卒業者合計</t>
  </si>
  <si>
    <t>種別</t>
  </si>
  <si>
    <t>高等学校入学者</t>
  </si>
  <si>
    <t>専修学校等入学者</t>
  </si>
  <si>
    <t>校名</t>
  </si>
  <si>
    <t>男</t>
  </si>
  <si>
    <t>女</t>
  </si>
  <si>
    <t>合計</t>
  </si>
  <si>
    <t>定時制進学者のうち就職している者（再掲）</t>
    <rPh sb="9" eb="11">
      <t>シュウショク</t>
    </rPh>
    <rPh sb="15" eb="16">
      <t>モノ</t>
    </rPh>
    <rPh sb="17" eb="19">
      <t>サイケイ</t>
    </rPh>
    <phoneticPr fontId="7"/>
  </si>
  <si>
    <t>通信制進学者のうち就職している者（再掲）</t>
    <rPh sb="9" eb="11">
      <t>シュウショク</t>
    </rPh>
    <rPh sb="15" eb="16">
      <t>モノ</t>
    </rPh>
    <rPh sb="17" eb="19">
      <t>サイケイ</t>
    </rPh>
    <phoneticPr fontId="7"/>
  </si>
  <si>
    <t>専修学校等入学者のうち就職している者（再掲）</t>
    <rPh sb="11" eb="13">
      <t>シュウショク</t>
    </rPh>
    <rPh sb="17" eb="18">
      <t>モノ</t>
    </rPh>
    <rPh sb="19" eb="21">
      <t>サイケイ</t>
    </rPh>
    <phoneticPr fontId="7"/>
  </si>
  <si>
    <t>敷地</t>
    <rPh sb="0" eb="2">
      <t>シキチ</t>
    </rPh>
    <phoneticPr fontId="7"/>
  </si>
  <si>
    <t>建物</t>
    <rPh sb="0" eb="2">
      <t>タテモノ</t>
    </rPh>
    <phoneticPr fontId="7"/>
  </si>
  <si>
    <t>実人員</t>
  </si>
  <si>
    <t>延人員</t>
  </si>
  <si>
    <t>教職員研修会等</t>
  </si>
  <si>
    <t>子供会等</t>
  </si>
  <si>
    <t>6月～11月</t>
  </si>
  <si>
    <t>開園年月日</t>
  </si>
  <si>
    <t>学級数</t>
    <rPh sb="0" eb="2">
      <t>ガッキュウ</t>
    </rPh>
    <rPh sb="2" eb="3">
      <t>スウ</t>
    </rPh>
    <phoneticPr fontId="7"/>
  </si>
  <si>
    <t>園児数</t>
    <rPh sb="0" eb="2">
      <t>エンジ</t>
    </rPh>
    <rPh sb="2" eb="3">
      <t>スウ</t>
    </rPh>
    <phoneticPr fontId="7"/>
  </si>
  <si>
    <t>教室数</t>
    <rPh sb="0" eb="2">
      <t>キョウシツ</t>
    </rPh>
    <rPh sb="2" eb="3">
      <t>スウ</t>
    </rPh>
    <phoneticPr fontId="7"/>
  </si>
  <si>
    <t>4歳</t>
  </si>
  <si>
    <t>5歳</t>
  </si>
  <si>
    <t>保育</t>
    <rPh sb="0" eb="2">
      <t>ホイク</t>
    </rPh>
    <phoneticPr fontId="7"/>
  </si>
  <si>
    <t>遊戯</t>
    <rPh sb="0" eb="2">
      <t>ユウギ</t>
    </rPh>
    <phoneticPr fontId="7"/>
  </si>
  <si>
    <t>幼稚園計</t>
  </si>
  <si>
    <t>教員数(人）</t>
    <rPh sb="4" eb="5">
      <t>ヒト</t>
    </rPh>
    <phoneticPr fontId="7"/>
  </si>
  <si>
    <t>職員数（人）</t>
    <rPh sb="4" eb="5">
      <t>ヒト</t>
    </rPh>
    <phoneticPr fontId="7"/>
  </si>
  <si>
    <t>園舎面積(㎡)</t>
    <rPh sb="0" eb="2">
      <t>エンシャ</t>
    </rPh>
    <rPh sb="2" eb="4">
      <t>メンセキ</t>
    </rPh>
    <phoneticPr fontId="7"/>
  </si>
  <si>
    <t>八広</t>
    <rPh sb="0" eb="2">
      <t>ヤヒロ</t>
    </rPh>
    <phoneticPr fontId="7"/>
  </si>
  <si>
    <t>平4</t>
    <rPh sb="0" eb="1">
      <t>ヘイ</t>
    </rPh>
    <phoneticPr fontId="7"/>
  </si>
  <si>
    <t>(注) 1　運動場面積欄の記号は下のとおり。その次の数字は､舗装年度を表す。</t>
    <rPh sb="30" eb="32">
      <t>ホソウ</t>
    </rPh>
    <rPh sb="32" eb="34">
      <t>ネンド</t>
    </rPh>
    <rPh sb="35" eb="36">
      <t>アラワ</t>
    </rPh>
    <phoneticPr fontId="7"/>
  </si>
  <si>
    <t>C平13</t>
    <rPh sb="1" eb="2">
      <t>ヘイ</t>
    </rPh>
    <phoneticPr fontId="7"/>
  </si>
  <si>
    <t>昭63</t>
    <rPh sb="0" eb="1">
      <t>ショウ</t>
    </rPh>
    <phoneticPr fontId="7"/>
  </si>
  <si>
    <t>小学校</t>
    <rPh sb="0" eb="3">
      <t>ショウガッコウ</t>
    </rPh>
    <phoneticPr fontId="7"/>
  </si>
  <si>
    <t>中学校</t>
    <rPh sb="0" eb="3">
      <t>チュウガッコウ</t>
    </rPh>
    <phoneticPr fontId="7"/>
  </si>
  <si>
    <t>学校</t>
    <rPh sb="0" eb="2">
      <t>ガッコウ</t>
    </rPh>
    <phoneticPr fontId="7"/>
  </si>
  <si>
    <t>学級</t>
    <rPh sb="0" eb="2">
      <t>ガッキュウ</t>
    </rPh>
    <phoneticPr fontId="7"/>
  </si>
  <si>
    <t>児童</t>
    <rPh sb="0" eb="2">
      <t>ジドウ</t>
    </rPh>
    <phoneticPr fontId="7"/>
  </si>
  <si>
    <t>生徒</t>
    <rPh sb="0" eb="2">
      <t>セイト</t>
    </rPh>
    <phoneticPr fontId="7"/>
  </si>
  <si>
    <t>平17</t>
    <rPh sb="0" eb="1">
      <t>タイ</t>
    </rPh>
    <phoneticPr fontId="7"/>
  </si>
  <si>
    <t>平6</t>
    <rPh sb="0" eb="1">
      <t>ヘイ</t>
    </rPh>
    <phoneticPr fontId="7"/>
  </si>
  <si>
    <t>栃木県鹿沼市上粕尾1041</t>
    <rPh sb="3" eb="6">
      <t>カヌマシ</t>
    </rPh>
    <phoneticPr fontId="7"/>
  </si>
  <si>
    <t xml:space="preserve">       　 Ｃ  カラー舗装</t>
    <phoneticPr fontId="7"/>
  </si>
  <si>
    <t xml:space="preserve">      　  Ｄ  ダスト（土を含む）</t>
    <phoneticPr fontId="7"/>
  </si>
  <si>
    <t>（2）  特別支援学級の運営状況（区立）</t>
    <rPh sb="5" eb="7">
      <t>トクベツ</t>
    </rPh>
    <rPh sb="7" eb="9">
      <t>シエン</t>
    </rPh>
    <rPh sb="9" eb="11">
      <t>ガッキュウ</t>
    </rPh>
    <rPh sb="12" eb="14">
      <t>ウンエイ</t>
    </rPh>
    <rPh sb="14" eb="16">
      <t>ジョウキョウ</t>
    </rPh>
    <rPh sb="17" eb="19">
      <t>クリツ</t>
    </rPh>
    <phoneticPr fontId="7"/>
  </si>
  <si>
    <t>特別支援</t>
    <rPh sb="0" eb="2">
      <t>トクベツ</t>
    </rPh>
    <rPh sb="2" eb="4">
      <t>シエン</t>
    </rPh>
    <phoneticPr fontId="7"/>
  </si>
  <si>
    <t>特別支援学級</t>
    <rPh sb="0" eb="2">
      <t>トクベツ</t>
    </rPh>
    <rPh sb="2" eb="4">
      <t>シエン</t>
    </rPh>
    <rPh sb="4" eb="6">
      <t>ガッキュウ</t>
    </rPh>
    <phoneticPr fontId="7"/>
  </si>
  <si>
    <t>平12</t>
    <rPh sb="0" eb="1">
      <t>タイラ</t>
    </rPh>
    <phoneticPr fontId="7"/>
  </si>
  <si>
    <t>(注)  1　運動場面積欄の記号は下のとおり。その次の数字は､舗装年度を表す。</t>
    <rPh sb="31" eb="33">
      <t>ホソウ</t>
    </rPh>
    <rPh sb="33" eb="35">
      <t>ネンド</t>
    </rPh>
    <rPh sb="36" eb="37">
      <t>アラワ</t>
    </rPh>
    <phoneticPr fontId="7"/>
  </si>
  <si>
    <t>ゴムチップ舗装</t>
    <rPh sb="5" eb="7">
      <t>ホソウ</t>
    </rPh>
    <phoneticPr fontId="7"/>
  </si>
  <si>
    <t>平19</t>
    <rPh sb="0" eb="1">
      <t>ヘイ</t>
    </rPh>
    <phoneticPr fontId="7"/>
  </si>
  <si>
    <t>立花吾嬬の森</t>
    <rPh sb="0" eb="2">
      <t>タチバナ</t>
    </rPh>
    <rPh sb="2" eb="3">
      <t>ワレ</t>
    </rPh>
    <rPh sb="3" eb="4">
      <t>ツマ</t>
    </rPh>
    <rPh sb="5" eb="6">
      <t>モリ</t>
    </rPh>
    <phoneticPr fontId="7"/>
  </si>
  <si>
    <t>所在地</t>
    <rPh sb="0" eb="3">
      <t>ショザイチ</t>
    </rPh>
    <phoneticPr fontId="7"/>
  </si>
  <si>
    <t>開設年月日</t>
    <rPh sb="0" eb="2">
      <t>カイセツ</t>
    </rPh>
    <rPh sb="2" eb="5">
      <t>ネンガッピ</t>
    </rPh>
    <phoneticPr fontId="7"/>
  </si>
  <si>
    <t>面積（㎡）</t>
    <rPh sb="0" eb="2">
      <t>メンセキ</t>
    </rPh>
    <phoneticPr fontId="7"/>
  </si>
  <si>
    <t>利用者</t>
    <rPh sb="0" eb="3">
      <t>リヨウシャ</t>
    </rPh>
    <phoneticPr fontId="7"/>
  </si>
  <si>
    <t>実施期間</t>
    <rPh sb="0" eb="2">
      <t>ジッシ</t>
    </rPh>
    <rPh sb="2" eb="4">
      <t>キカン</t>
    </rPh>
    <phoneticPr fontId="7"/>
  </si>
  <si>
    <t>7月～8月(1泊～3泊)</t>
  </si>
  <si>
    <t>文花</t>
    <rPh sb="0" eb="2">
      <t>ブンカ</t>
    </rPh>
    <phoneticPr fontId="7"/>
  </si>
  <si>
    <t>平20</t>
    <rPh sb="0" eb="1">
      <t>ヘイ</t>
    </rPh>
    <phoneticPr fontId="7"/>
  </si>
  <si>
    <t>特別支援学級</t>
    <rPh sb="0" eb="2">
      <t>トクベツ</t>
    </rPh>
    <rPh sb="2" eb="4">
      <t>シエン</t>
    </rPh>
    <phoneticPr fontId="7"/>
  </si>
  <si>
    <t>各年5月1日現在</t>
    <phoneticPr fontId="7"/>
  </si>
  <si>
    <t>教員数</t>
    <phoneticPr fontId="7"/>
  </si>
  <si>
    <t>機械</t>
    <phoneticPr fontId="7"/>
  </si>
  <si>
    <t>普通</t>
    <phoneticPr fontId="7"/>
  </si>
  <si>
    <t>校地面積(㎡)</t>
    <phoneticPr fontId="7"/>
  </si>
  <si>
    <t>(㎡)</t>
    <phoneticPr fontId="7"/>
  </si>
  <si>
    <t>校舎面積(㎡)</t>
    <phoneticPr fontId="7"/>
  </si>
  <si>
    <t>(m)</t>
    <phoneticPr fontId="7"/>
  </si>
  <si>
    <t>○</t>
    <phoneticPr fontId="7"/>
  </si>
  <si>
    <t>○</t>
    <phoneticPr fontId="7"/>
  </si>
  <si>
    <t xml:space="preserve"> 　    2　校舎面積・体育館面積は給食室、地域連携施設、倉庫等の面積を含む。</t>
    <rPh sb="30" eb="33">
      <t>ソウコトウ</t>
    </rPh>
    <rPh sb="34" eb="36">
      <t>メンセキ</t>
    </rPh>
    <phoneticPr fontId="7"/>
  </si>
  <si>
    <t>平22</t>
  </si>
  <si>
    <t>昭48</t>
  </si>
  <si>
    <t>G平19</t>
  </si>
  <si>
    <t>平18</t>
  </si>
  <si>
    <t>C昭63</t>
  </si>
  <si>
    <t>昭50</t>
  </si>
  <si>
    <t>昭45</t>
  </si>
  <si>
    <t>平14</t>
  </si>
  <si>
    <t>平22</t>
    <rPh sb="0" eb="1">
      <t>ヘイ</t>
    </rPh>
    <phoneticPr fontId="7"/>
  </si>
  <si>
    <t>校地面積(㎡)</t>
    <phoneticPr fontId="7"/>
  </si>
  <si>
    <t>児童一人当たり</t>
    <phoneticPr fontId="7"/>
  </si>
  <si>
    <t xml:space="preserve"> 　    3　校舎面積､体育館､プールの頭の数字は､改築年度を表す｡</t>
    <phoneticPr fontId="7"/>
  </si>
  <si>
    <t>①</t>
    <phoneticPr fontId="7"/>
  </si>
  <si>
    <t>校地面積(㎡)</t>
    <phoneticPr fontId="7"/>
  </si>
  <si>
    <t>校舎面積(㎡)</t>
    <phoneticPr fontId="7"/>
  </si>
  <si>
    <t>プール(m)</t>
    <phoneticPr fontId="7"/>
  </si>
  <si>
    <t>普通</t>
    <phoneticPr fontId="7"/>
  </si>
  <si>
    <t>桜堤</t>
    <rPh sb="0" eb="1">
      <t>サクラ</t>
    </rPh>
    <rPh sb="1" eb="2">
      <t>ツツミ</t>
    </rPh>
    <phoneticPr fontId="7"/>
  </si>
  <si>
    <t xml:space="preserve">       　 Ｃ  カラー舗装</t>
    <phoneticPr fontId="7"/>
  </si>
  <si>
    <t xml:space="preserve">      　  Ｄ  ダスト（土を含む）</t>
    <phoneticPr fontId="7"/>
  </si>
  <si>
    <t>　　　　　Ｇ</t>
    <phoneticPr fontId="7"/>
  </si>
  <si>
    <t>　　　3　校舎面積､体育館､プールの頭の数字は､改築年度を表す｡</t>
    <phoneticPr fontId="7"/>
  </si>
  <si>
    <t>C平16</t>
    <rPh sb="1" eb="2">
      <t>タイラ</t>
    </rPh>
    <phoneticPr fontId="7"/>
  </si>
  <si>
    <t>各年5月1日現在</t>
    <phoneticPr fontId="7"/>
  </si>
  <si>
    <t>(  )内は通級人数</t>
    <phoneticPr fontId="7"/>
  </si>
  <si>
    <t>単位:人    各年12月1日現在</t>
    <phoneticPr fontId="7"/>
  </si>
  <si>
    <t>計</t>
    <phoneticPr fontId="7"/>
  </si>
  <si>
    <t>5月～10月(2泊3日)</t>
    <phoneticPr fontId="7"/>
  </si>
  <si>
    <t>所管</t>
    <rPh sb="0" eb="2">
      <t>ショカン</t>
    </rPh>
    <phoneticPr fontId="7"/>
  </si>
  <si>
    <t>タイトル</t>
    <phoneticPr fontId="7"/>
  </si>
  <si>
    <t>学務課</t>
    <phoneticPr fontId="7"/>
  </si>
  <si>
    <t>指導室</t>
    <rPh sb="0" eb="3">
      <t>シドウシツ</t>
    </rPh>
    <phoneticPr fontId="7"/>
  </si>
  <si>
    <t>庶務課、学務課、指導室</t>
    <rPh sb="8" eb="10">
      <t>シドウ</t>
    </rPh>
    <rPh sb="10" eb="11">
      <t>シツ</t>
    </rPh>
    <phoneticPr fontId="7"/>
  </si>
  <si>
    <t>－</t>
    <phoneticPr fontId="7"/>
  </si>
  <si>
    <t>-</t>
  </si>
  <si>
    <t>平24</t>
    <rPh sb="0" eb="1">
      <t>ヘイ</t>
    </rPh>
    <phoneticPr fontId="7"/>
  </si>
  <si>
    <t>平11</t>
    <rPh sb="0" eb="1">
      <t>ヒラ</t>
    </rPh>
    <phoneticPr fontId="7"/>
  </si>
  <si>
    <t>吾嬬立花</t>
    <rPh sb="0" eb="1">
      <t>ゴ</t>
    </rPh>
    <rPh sb="1" eb="2">
      <t>ツマ</t>
    </rPh>
    <rPh sb="2" eb="4">
      <t>タチバナ</t>
    </rPh>
    <phoneticPr fontId="7"/>
  </si>
  <si>
    <t>移動教室</t>
    <phoneticPr fontId="7"/>
  </si>
  <si>
    <t>25×15</t>
  </si>
  <si>
    <t>平24</t>
  </si>
  <si>
    <t>25×8</t>
  </si>
  <si>
    <t>25×9</t>
  </si>
  <si>
    <t>25×7</t>
  </si>
  <si>
    <t>G平20</t>
  </si>
  <si>
    <t>C平18</t>
  </si>
  <si>
    <t>平12</t>
  </si>
  <si>
    <t>(2)</t>
    <phoneticPr fontId="7"/>
  </si>
  <si>
    <t>G平23</t>
    <rPh sb="1" eb="2">
      <t>ヒラ</t>
    </rPh>
    <phoneticPr fontId="7"/>
  </si>
  <si>
    <t>普通</t>
    <phoneticPr fontId="7"/>
  </si>
  <si>
    <t>平28</t>
    <rPh sb="0" eb="1">
      <t>タイラ</t>
    </rPh>
    <phoneticPr fontId="7"/>
  </si>
  <si>
    <t xml:space="preserve">   　  5　梅若小の（　）内数値は、日本語学級数。</t>
    <rPh sb="8" eb="9">
      <t>ウメ</t>
    </rPh>
    <rPh sb="9" eb="10">
      <t>ワカ</t>
    </rPh>
    <rPh sb="10" eb="11">
      <t>ショウ</t>
    </rPh>
    <rPh sb="15" eb="16">
      <t>ナイ</t>
    </rPh>
    <rPh sb="16" eb="18">
      <t>スウチ</t>
    </rPh>
    <rPh sb="20" eb="23">
      <t>ニホンゴ</t>
    </rPh>
    <rPh sb="23" eb="25">
      <t>ガッキュウ</t>
    </rPh>
    <rPh sb="25" eb="26">
      <t>スウ</t>
    </rPh>
    <phoneticPr fontId="7"/>
  </si>
  <si>
    <t xml:space="preserve"> 　    6　運動場面積は芝生面積を含む。</t>
    <rPh sb="8" eb="11">
      <t>ウンドウジョウ</t>
    </rPh>
    <rPh sb="11" eb="13">
      <t>メンセキ</t>
    </rPh>
    <rPh sb="14" eb="16">
      <t>シバフ</t>
    </rPh>
    <rPh sb="16" eb="18">
      <t>メンセキ</t>
    </rPh>
    <rPh sb="19" eb="20">
      <t>フク</t>
    </rPh>
    <phoneticPr fontId="7"/>
  </si>
  <si>
    <t xml:space="preserve"> 　    7　学級数の○は難聴・言語の通級学級で小学校計に含む。ただし、情緒障害は学級数の算定はしない。</t>
    <rPh sb="8" eb="10">
      <t>ガッキュウ</t>
    </rPh>
    <rPh sb="10" eb="11">
      <t>スウ</t>
    </rPh>
    <rPh sb="14" eb="16">
      <t>ナンチョウ</t>
    </rPh>
    <rPh sb="17" eb="19">
      <t>ゲンゴ</t>
    </rPh>
    <rPh sb="37" eb="39">
      <t>ジョウチョ</t>
    </rPh>
    <rPh sb="39" eb="41">
      <t>ショウガイ</t>
    </rPh>
    <rPh sb="42" eb="44">
      <t>ガッキュウ</t>
    </rPh>
    <rPh sb="44" eb="45">
      <t>スウ</t>
    </rPh>
    <rPh sb="46" eb="48">
      <t>サンテイ</t>
    </rPh>
    <phoneticPr fontId="7"/>
  </si>
  <si>
    <t xml:space="preserve"> 　    8　児童数の○は通級及び特別支援教室の人数。特別支援教室の人数は拠点校に一括して記載。</t>
    <rPh sb="8" eb="10">
      <t>ジドウ</t>
    </rPh>
    <rPh sb="10" eb="11">
      <t>スウ</t>
    </rPh>
    <rPh sb="14" eb="16">
      <t>ツウキュウ</t>
    </rPh>
    <rPh sb="16" eb="17">
      <t>オヨ</t>
    </rPh>
    <rPh sb="18" eb="20">
      <t>トクベツ</t>
    </rPh>
    <rPh sb="20" eb="22">
      <t>シエン</t>
    </rPh>
    <rPh sb="22" eb="24">
      <t>キョウシツ</t>
    </rPh>
    <rPh sb="25" eb="27">
      <t>ニンズウ</t>
    </rPh>
    <rPh sb="28" eb="30">
      <t>トクベツ</t>
    </rPh>
    <rPh sb="30" eb="32">
      <t>シエン</t>
    </rPh>
    <rPh sb="32" eb="34">
      <t>キョウシツ</t>
    </rPh>
    <rPh sb="35" eb="37">
      <t>ニンズウ</t>
    </rPh>
    <rPh sb="38" eb="40">
      <t>キョテン</t>
    </rPh>
    <rPh sb="40" eb="41">
      <t>コウ</t>
    </rPh>
    <rPh sb="42" eb="44">
      <t>イッカツ</t>
    </rPh>
    <rPh sb="46" eb="48">
      <t>キサイ</t>
    </rPh>
    <phoneticPr fontId="7"/>
  </si>
  <si>
    <t>M8.9.22</t>
  </si>
  <si>
    <t>M31.9.29</t>
  </si>
  <si>
    <t>吾嬬立花</t>
  </si>
  <si>
    <t>G平29</t>
  </si>
  <si>
    <t xml:space="preserve">          G　ゴムチップ舗装</t>
    <rPh sb="17" eb="19">
      <t>ホソウ</t>
    </rPh>
    <phoneticPr fontId="7"/>
  </si>
  <si>
    <t>　　  3　学級数には通級学級を含む。</t>
    <phoneticPr fontId="7"/>
  </si>
  <si>
    <t>G平27</t>
  </si>
  <si>
    <t>G平25</t>
  </si>
  <si>
    <t>G平30</t>
    <rPh sb="1" eb="2">
      <t>ヘイセイ</t>
    </rPh>
    <phoneticPr fontId="7"/>
  </si>
  <si>
    <t>平29</t>
    <rPh sb="0" eb="1">
      <t>タイラ</t>
    </rPh>
    <phoneticPr fontId="7"/>
  </si>
  <si>
    <t>平30</t>
    <rPh sb="0" eb="1">
      <t>タイラ</t>
    </rPh>
    <phoneticPr fontId="7"/>
  </si>
  <si>
    <t>G平24</t>
  </si>
  <si>
    <t>G平28</t>
  </si>
  <si>
    <t>（注）1　情緒障害学級（通級）は、情緒障害学級設置校に児童・生徒が移動して指導を受けていたが、</t>
    <rPh sb="1" eb="2">
      <t>チュウ</t>
    </rPh>
    <rPh sb="5" eb="7">
      <t>ジョウチョ</t>
    </rPh>
    <rPh sb="12" eb="14">
      <t>ツウキュウ</t>
    </rPh>
    <rPh sb="17" eb="19">
      <t>ジョウチョ</t>
    </rPh>
    <rPh sb="19" eb="21">
      <t>ショウガイ</t>
    </rPh>
    <rPh sb="21" eb="23">
      <t>ガッキュウ</t>
    </rPh>
    <rPh sb="23" eb="25">
      <t>セッチ</t>
    </rPh>
    <rPh sb="25" eb="26">
      <t>コウ</t>
    </rPh>
    <rPh sb="27" eb="29">
      <t>ジドウ</t>
    </rPh>
    <rPh sb="30" eb="32">
      <t>セイト</t>
    </rPh>
    <rPh sb="33" eb="35">
      <t>イドウ</t>
    </rPh>
    <rPh sb="37" eb="39">
      <t>シドウ</t>
    </rPh>
    <rPh sb="40" eb="41">
      <t>ウ</t>
    </rPh>
    <phoneticPr fontId="7"/>
  </si>
  <si>
    <t xml:space="preserve">        　小学校は、平成28年度から段階的に各校に特別支援教室を設置し、平成30年度から全小学校に開設した。</t>
    <rPh sb="9" eb="12">
      <t>ショウガッコウ</t>
    </rPh>
    <rPh sb="14" eb="16">
      <t>ヘイセイ</t>
    </rPh>
    <rPh sb="18" eb="19">
      <t>ネン</t>
    </rPh>
    <rPh sb="19" eb="20">
      <t>ド</t>
    </rPh>
    <rPh sb="33" eb="35">
      <t>キョウシツ</t>
    </rPh>
    <rPh sb="49" eb="52">
      <t>ショウガッコウ</t>
    </rPh>
    <rPh sb="51" eb="52">
      <t>コウ</t>
    </rPh>
    <phoneticPr fontId="7"/>
  </si>
  <si>
    <t>C平5</t>
  </si>
  <si>
    <t>学校</t>
  </si>
  <si>
    <t>児童</t>
  </si>
  <si>
    <t>生徒</t>
  </si>
  <si>
    <t>会計年度
任用職員</t>
    <rPh sb="0" eb="2">
      <t>カイケイ</t>
    </rPh>
    <rPh sb="2" eb="4">
      <t>ネンド</t>
    </rPh>
    <rPh sb="5" eb="7">
      <t>ニンヨウ</t>
    </rPh>
    <rPh sb="7" eb="9">
      <t>ショクイン</t>
    </rPh>
    <phoneticPr fontId="7"/>
  </si>
  <si>
    <t>職員数</t>
    <rPh sb="0" eb="3">
      <t>ショクインスウ</t>
    </rPh>
    <phoneticPr fontId="7"/>
  </si>
  <si>
    <t xml:space="preserve">        　中学校は、令和元年度から４校に特別支援教室を設置し、令和2年度から全中学校に開設した。</t>
    <rPh sb="9" eb="12">
      <t>チュウガッコウ</t>
    </rPh>
    <rPh sb="14" eb="16">
      <t>レイワ</t>
    </rPh>
    <rPh sb="16" eb="17">
      <t>ガン</t>
    </rPh>
    <rPh sb="22" eb="23">
      <t>コウ</t>
    </rPh>
    <rPh sb="35" eb="37">
      <t>レイワ</t>
    </rPh>
    <rPh sb="38" eb="40">
      <t>ネンド</t>
    </rPh>
    <rPh sb="43" eb="44">
      <t>ナカ</t>
    </rPh>
    <phoneticPr fontId="7"/>
  </si>
  <si>
    <t>Ｄ平24</t>
  </si>
  <si>
    <t xml:space="preserve">        　※ 平成28年度から小学校の「情緒障害学級(特別支援教室）」は学級数に含めない。</t>
    <rPh sb="31" eb="33">
      <t>トクベツ</t>
    </rPh>
    <rPh sb="33" eb="35">
      <t>シエン</t>
    </rPh>
    <rPh sb="35" eb="37">
      <t>キョウシツ</t>
    </rPh>
    <phoneticPr fontId="7"/>
  </si>
  <si>
    <t>　　　2　校舎面積・体育館面積は給食室、地域連携施設、倉庫等の面積を含む。</t>
    <rPh sb="27" eb="30">
      <t>ソウコトウ</t>
    </rPh>
    <rPh sb="31" eb="33">
      <t>メンセキ</t>
    </rPh>
    <phoneticPr fontId="7"/>
  </si>
  <si>
    <t xml:space="preserve">       9　特別支援教室は平成30年度から全小学校に設置。令和２年度からブロックを再編制し、拠点校を５校から９校に増設した。</t>
    <rPh sb="9" eb="11">
      <t>トクベツ</t>
    </rPh>
    <rPh sb="11" eb="13">
      <t>シエン</t>
    </rPh>
    <rPh sb="13" eb="15">
      <t>キョウシツ</t>
    </rPh>
    <rPh sb="16" eb="18">
      <t>ヘイセイ</t>
    </rPh>
    <rPh sb="20" eb="22">
      <t>ネンド</t>
    </rPh>
    <rPh sb="24" eb="25">
      <t>ゼン</t>
    </rPh>
    <rPh sb="25" eb="28">
      <t>ショウガッコウ</t>
    </rPh>
    <rPh sb="29" eb="31">
      <t>セッチ</t>
    </rPh>
    <rPh sb="32" eb="34">
      <t>レイワ</t>
    </rPh>
    <rPh sb="35" eb="37">
      <t>ネンド</t>
    </rPh>
    <rPh sb="44" eb="47">
      <t>サイヘンセイ</t>
    </rPh>
    <rPh sb="49" eb="51">
      <t>キョテン</t>
    </rPh>
    <rPh sb="51" eb="52">
      <t>コウ</t>
    </rPh>
    <rPh sb="54" eb="55">
      <t>コウ</t>
    </rPh>
    <rPh sb="58" eb="59">
      <t>コウ</t>
    </rPh>
    <rPh sb="60" eb="62">
      <t>ゾウセツ</t>
    </rPh>
    <phoneticPr fontId="7"/>
  </si>
  <si>
    <t>（3）  就学援助・就学奨励者数</t>
    <rPh sb="5" eb="7">
      <t>シュウガク</t>
    </rPh>
    <rPh sb="7" eb="9">
      <t>エンジョ</t>
    </rPh>
    <rPh sb="10" eb="12">
      <t>シュウガク</t>
    </rPh>
    <rPh sb="12" eb="14">
      <t>ショウレイ</t>
    </rPh>
    <rPh sb="14" eb="15">
      <t>シャ</t>
    </rPh>
    <rPh sb="15" eb="16">
      <t>スウ</t>
    </rPh>
    <phoneticPr fontId="7"/>
  </si>
  <si>
    <t>③</t>
    <phoneticPr fontId="7"/>
  </si>
  <si>
    <t>G令2</t>
    <rPh sb="1" eb="2">
      <t>レイ</t>
    </rPh>
    <phoneticPr fontId="7"/>
  </si>
  <si>
    <t xml:space="preserve">          ※ 平成30年度から中学校の「情緒障害学級（特別支援教室）」は学級数に含めない。</t>
    <rPh sb="12" eb="14">
      <t>ヘイセイ</t>
    </rPh>
    <rPh sb="16" eb="18">
      <t>ネンド</t>
    </rPh>
    <rPh sb="17" eb="18">
      <t>ド</t>
    </rPh>
    <rPh sb="20" eb="23">
      <t>チュウガッコウ</t>
    </rPh>
    <rPh sb="25" eb="27">
      <t>ジョウチョ</t>
    </rPh>
    <rPh sb="27" eb="29">
      <t>ショウガイ</t>
    </rPh>
    <rPh sb="29" eb="31">
      <t>ガッキュウ</t>
    </rPh>
    <rPh sb="32" eb="34">
      <t>トクベツ</t>
    </rPh>
    <rPh sb="34" eb="36">
      <t>シエン</t>
    </rPh>
    <rPh sb="36" eb="38">
      <t>キョウシツ</t>
    </rPh>
    <rPh sb="41" eb="43">
      <t>ガッキュウ</t>
    </rPh>
    <rPh sb="43" eb="44">
      <t>スウ</t>
    </rPh>
    <rPh sb="45" eb="46">
      <t>フク</t>
    </rPh>
    <phoneticPr fontId="7"/>
  </si>
  <si>
    <t>　　　4　運動場面積は芝生面積を含む。</t>
    <phoneticPr fontId="7"/>
  </si>
  <si>
    <t>　5　文花中（　）内数値は、夜間学級及び日本語学級数｡</t>
    <rPh sb="3" eb="5">
      <t>ブンカ</t>
    </rPh>
    <rPh sb="5" eb="6">
      <t>ナカ</t>
    </rPh>
    <rPh sb="9" eb="10">
      <t>ナイ</t>
    </rPh>
    <rPh sb="10" eb="12">
      <t>スウチ</t>
    </rPh>
    <rPh sb="14" eb="16">
      <t>ヤカン</t>
    </rPh>
    <rPh sb="16" eb="18">
      <t>ガッキュウ</t>
    </rPh>
    <rPh sb="18" eb="19">
      <t>オヨ</t>
    </rPh>
    <rPh sb="20" eb="23">
      <t>ニホンゴ</t>
    </rPh>
    <rPh sb="23" eb="25">
      <t>ガッキュウ</t>
    </rPh>
    <rPh sb="25" eb="26">
      <t>カズ</t>
    </rPh>
    <phoneticPr fontId="7"/>
  </si>
  <si>
    <t>　7　学級数の○は難聴学級で中学校計に含む。ただし、情緒障害等は学級数の算定はしない。</t>
    <rPh sb="3" eb="5">
      <t>ガッキュウ</t>
    </rPh>
    <rPh sb="5" eb="6">
      <t>スウ</t>
    </rPh>
    <rPh sb="9" eb="11">
      <t>ナンチョウ</t>
    </rPh>
    <rPh sb="26" eb="28">
      <t>ジョウチョ</t>
    </rPh>
    <rPh sb="28" eb="30">
      <t>ショウガイ</t>
    </rPh>
    <rPh sb="30" eb="31">
      <t>トウ</t>
    </rPh>
    <rPh sb="32" eb="34">
      <t>ガッキュウ</t>
    </rPh>
    <rPh sb="34" eb="35">
      <t>スウ</t>
    </rPh>
    <rPh sb="36" eb="38">
      <t>サンテイ</t>
    </rPh>
    <phoneticPr fontId="7"/>
  </si>
  <si>
    <t>　8　生徒数の○は通級及び特別支援教室の人数。特別支援教室の人数は拠点校に一括して記載。</t>
    <rPh sb="3" eb="6">
      <t>セイトスウ</t>
    </rPh>
    <rPh sb="9" eb="11">
      <t>ツウキュウ</t>
    </rPh>
    <rPh sb="11" eb="12">
      <t>オヨ</t>
    </rPh>
    <rPh sb="13" eb="15">
      <t>トクベツ</t>
    </rPh>
    <rPh sb="15" eb="17">
      <t>シエン</t>
    </rPh>
    <rPh sb="17" eb="19">
      <t>キョウシツ</t>
    </rPh>
    <rPh sb="20" eb="22">
      <t>ニンズウ</t>
    </rPh>
    <rPh sb="23" eb="25">
      <t>トクベツ</t>
    </rPh>
    <rPh sb="25" eb="27">
      <t>シエン</t>
    </rPh>
    <rPh sb="27" eb="29">
      <t>キョウシツ</t>
    </rPh>
    <rPh sb="30" eb="32">
      <t>ニンズウ</t>
    </rPh>
    <rPh sb="33" eb="35">
      <t>キョテン</t>
    </rPh>
    <rPh sb="35" eb="36">
      <t>コウ</t>
    </rPh>
    <rPh sb="37" eb="39">
      <t>イッカツ</t>
    </rPh>
    <rPh sb="41" eb="43">
      <t>キサイ</t>
    </rPh>
    <phoneticPr fontId="7"/>
  </si>
  <si>
    <t>　9　両国中学校のプールは社会教育施設と併用。</t>
    <rPh sb="3" eb="5">
      <t>リョウゴク</t>
    </rPh>
    <rPh sb="5" eb="8">
      <t>チュウガッコウ</t>
    </rPh>
    <rPh sb="13" eb="15">
      <t>シャカイ</t>
    </rPh>
    <rPh sb="15" eb="17">
      <t>キョウイク</t>
    </rPh>
    <rPh sb="17" eb="19">
      <t>シセツ</t>
    </rPh>
    <rPh sb="20" eb="22">
      <t>ヘイヨウ</t>
    </rPh>
    <phoneticPr fontId="7"/>
  </si>
  <si>
    <t>-</t>
    <phoneticPr fontId="7"/>
  </si>
  <si>
    <t>（注）　１　教員数は、兼務者を含まない。</t>
    <rPh sb="1" eb="2">
      <t>チュウ</t>
    </rPh>
    <phoneticPr fontId="7"/>
  </si>
  <si>
    <t>G令4</t>
    <rPh sb="1" eb="2">
      <t>レイ</t>
    </rPh>
    <phoneticPr fontId="7"/>
  </si>
  <si>
    <t>令4</t>
    <rPh sb="0" eb="1">
      <t>レイ</t>
    </rPh>
    <phoneticPr fontId="7"/>
  </si>
  <si>
    <t>25×7.4</t>
    <phoneticPr fontId="7"/>
  </si>
  <si>
    <r>
      <t xml:space="preserve">再任用
</t>
    </r>
    <r>
      <rPr>
        <sz val="6"/>
        <rFont val="ＭＳ Ｐゴシック"/>
        <family val="3"/>
        <charset val="128"/>
      </rPr>
      <t>（短時間勤務）</t>
    </r>
    <rPh sb="0" eb="1">
      <t>サイ</t>
    </rPh>
    <rPh sb="1" eb="3">
      <t>ニンヨウ</t>
    </rPh>
    <rPh sb="5" eb="8">
      <t>タンジカン</t>
    </rPh>
    <rPh sb="8" eb="10">
      <t>キンム</t>
    </rPh>
    <phoneticPr fontId="7"/>
  </si>
  <si>
    <t>G令5</t>
    <rPh sb="1" eb="2">
      <t>レイ</t>
    </rPh>
    <phoneticPr fontId="7"/>
  </si>
  <si>
    <t>改築中</t>
    <rPh sb="0" eb="3">
      <t>カイチクチュウ</t>
    </rPh>
    <phoneticPr fontId="7"/>
  </si>
  <si>
    <t>昭42</t>
    <rPh sb="0" eb="1">
      <t>アキラ</t>
    </rPh>
    <phoneticPr fontId="7"/>
  </si>
  <si>
    <r>
      <t>　　  2　教員数は､臨時的任用教員を含み、</t>
    </r>
    <r>
      <rPr>
        <sz val="11"/>
        <rFont val="ＭＳ Ｐゴシック"/>
        <family val="3"/>
        <charset val="128"/>
      </rPr>
      <t>定年前再任用短時間勤務教育職員・暫定再任用教育職員（短時間勤務）・非常勤教員を含めない。</t>
    </r>
    <rPh sb="11" eb="14">
      <t>リンジテキ</t>
    </rPh>
    <rPh sb="14" eb="16">
      <t>ニンヨウ</t>
    </rPh>
    <rPh sb="16" eb="18">
      <t>キョウイン</t>
    </rPh>
    <rPh sb="19" eb="20">
      <t>フク</t>
    </rPh>
    <rPh sb="22" eb="25">
      <t>テイネンマエ</t>
    </rPh>
    <rPh sb="25" eb="26">
      <t>サイ</t>
    </rPh>
    <rPh sb="26" eb="28">
      <t>ニンヨウ</t>
    </rPh>
    <rPh sb="28" eb="31">
      <t>タンジカン</t>
    </rPh>
    <rPh sb="31" eb="33">
      <t>キンム</t>
    </rPh>
    <rPh sb="33" eb="35">
      <t>キョウイク</t>
    </rPh>
    <rPh sb="35" eb="37">
      <t>ショクイン</t>
    </rPh>
    <rPh sb="38" eb="40">
      <t>ザンテイ</t>
    </rPh>
    <rPh sb="40" eb="41">
      <t>サイ</t>
    </rPh>
    <rPh sb="41" eb="43">
      <t>ニンヨウ</t>
    </rPh>
    <rPh sb="43" eb="45">
      <t>キョウイク</t>
    </rPh>
    <rPh sb="45" eb="47">
      <t>ショクイン</t>
    </rPh>
    <rPh sb="48" eb="51">
      <t>タンジカン</t>
    </rPh>
    <rPh sb="51" eb="53">
      <t>キンム</t>
    </rPh>
    <rPh sb="55" eb="58">
      <t>ヒジョウキン</t>
    </rPh>
    <rPh sb="58" eb="60">
      <t>キョウイン</t>
    </rPh>
    <rPh sb="61" eb="62">
      <t>フク</t>
    </rPh>
    <phoneticPr fontId="7"/>
  </si>
  <si>
    <t xml:space="preserve">    　 4　教員数は、臨時的任用教員を含み、定年前再任用短時間勤務教育職員・暫定再任用教育職員（短時間勤務）・非常勤教員を含めない。</t>
    <phoneticPr fontId="7"/>
  </si>
  <si>
    <r>
      <t xml:space="preserve">        ２　曳舟幼稚園は令和４年度</t>
    </r>
    <r>
      <rPr>
        <sz val="11"/>
        <rFont val="ＭＳ Ｐゴシック"/>
        <family val="3"/>
        <charset val="128"/>
      </rPr>
      <t>末で廃止した。</t>
    </r>
    <phoneticPr fontId="7"/>
  </si>
  <si>
    <t>G令1</t>
    <rPh sb="1" eb="2">
      <t>レイ</t>
    </rPh>
    <phoneticPr fontId="7"/>
  </si>
  <si>
    <t>令1</t>
    <rPh sb="0" eb="1">
      <t>レイ</t>
    </rPh>
    <phoneticPr fontId="7"/>
  </si>
  <si>
    <t>G令3</t>
    <rPh sb="1" eb="2">
      <t>レイ</t>
    </rPh>
    <phoneticPr fontId="7"/>
  </si>
  <si>
    <t>D平20</t>
    <phoneticPr fontId="7"/>
  </si>
  <si>
    <t>G令4</t>
    <rPh sb="1" eb="2">
      <t>レイ</t>
    </rPh>
    <phoneticPr fontId="7"/>
  </si>
  <si>
    <t>G令1</t>
    <rPh sb="1" eb="2">
      <t>レイ</t>
    </rPh>
    <phoneticPr fontId="7"/>
  </si>
  <si>
    <t>小学校</t>
    <rPh sb="0" eb="3">
      <t>ショウガッコウ</t>
    </rPh>
    <phoneticPr fontId="7"/>
  </si>
  <si>
    <t>中学校</t>
    <rPh sb="0" eb="3">
      <t>チュウガッコウ</t>
    </rPh>
    <phoneticPr fontId="7"/>
  </si>
  <si>
    <t xml:space="preserve">        ３　八広幼稚園は令和６年度末で廃止した。</t>
    <rPh sb="21" eb="22">
      <t>マツ</t>
    </rPh>
    <rPh sb="23" eb="25">
      <t>ハイシ</t>
    </rPh>
    <phoneticPr fontId="7"/>
  </si>
  <si>
    <t>令和７年５月１日現在</t>
    <rPh sb="0" eb="1">
      <t>レイ</t>
    </rPh>
    <rPh sb="1" eb="2">
      <t>ワ</t>
    </rPh>
    <rPh sb="3" eb="4">
      <t>ネン</t>
    </rPh>
    <phoneticPr fontId="7"/>
  </si>
  <si>
    <t>　　校</t>
    <rPh sb="2" eb="3">
      <t>コウ</t>
    </rPh>
    <phoneticPr fontId="7"/>
  </si>
  <si>
    <t xml:space="preserve"> 学級</t>
    <rPh sb="1" eb="3">
      <t>ガッキュウ</t>
    </rPh>
    <phoneticPr fontId="7"/>
  </si>
  <si>
    <t>　　人</t>
    <phoneticPr fontId="7"/>
  </si>
  <si>
    <t>　　人</t>
    <rPh sb="2" eb="3">
      <t>ヒト</t>
    </rPh>
    <phoneticPr fontId="7"/>
  </si>
  <si>
    <t>自閉症・情緒障害</t>
    <rPh sb="0" eb="3">
      <t>ジヘイショウ</t>
    </rPh>
    <rPh sb="4" eb="6">
      <t>ジョウチョ</t>
    </rPh>
    <rPh sb="6" eb="8">
      <t>ショウガイ</t>
    </rPh>
    <phoneticPr fontId="7"/>
  </si>
  <si>
    <t>（注）2　令和7年度に横川小学校・第三寺島小学校・錦糸中学校に自閉症・情緒障害固定学級を開設した。</t>
  </si>
  <si>
    <t>84 15</t>
    <phoneticPr fontId="7"/>
  </si>
  <si>
    <t xml:space="preserve">      10　令和７年度に横川小学校及び第三寺島小学校に自閉症・情緒障害固定学級を開設した。</t>
    <rPh sb="9" eb="11">
      <t>レイワ</t>
    </rPh>
    <rPh sb="12" eb="14">
      <t>ネンド</t>
    </rPh>
    <rPh sb="15" eb="17">
      <t>ヨコカワ</t>
    </rPh>
    <rPh sb="17" eb="20">
      <t>ショウガッコウ</t>
    </rPh>
    <rPh sb="20" eb="21">
      <t>オヨ</t>
    </rPh>
    <rPh sb="22" eb="23">
      <t>ダイ</t>
    </rPh>
    <rPh sb="23" eb="24">
      <t>サン</t>
    </rPh>
    <rPh sb="24" eb="26">
      <t>テラシマ</t>
    </rPh>
    <rPh sb="26" eb="29">
      <t>ショウガッコウ</t>
    </rPh>
    <rPh sb="30" eb="33">
      <t>ジヘイショウ</t>
    </rPh>
    <rPh sb="34" eb="36">
      <t>ジョウチョ</t>
    </rPh>
    <rPh sb="36" eb="38">
      <t>ショウガイ</t>
    </rPh>
    <rPh sb="38" eb="40">
      <t>コテイ</t>
    </rPh>
    <rPh sb="40" eb="42">
      <t>ガッキュウ</t>
    </rPh>
    <rPh sb="43" eb="45">
      <t>カイセツ</t>
    </rPh>
    <phoneticPr fontId="7"/>
  </si>
  <si>
    <t xml:space="preserve">        ４　柳島幼稚園は令和７年度の４歳児学級を開設していない。</t>
    <rPh sb="10" eb="12">
      <t>ヤナギシマ</t>
    </rPh>
    <phoneticPr fontId="7"/>
  </si>
  <si>
    <t>13 ①(3)</t>
    <phoneticPr fontId="7"/>
  </si>
  <si>
    <r>
      <rPr>
        <sz val="11"/>
        <rFont val="ＭＳ Ｐゴシック"/>
        <family val="3"/>
        <charset val="128"/>
      </rPr>
      <t xml:space="preserve">82  92  (22) </t>
    </r>
    <phoneticPr fontId="7"/>
  </si>
  <si>
    <r>
      <t>　6　教員数は、臨時的任用教員を含み、</t>
    </r>
    <r>
      <rPr>
        <sz val="11"/>
        <rFont val="ＭＳ Ｐゴシック"/>
        <family val="3"/>
        <charset val="128"/>
      </rPr>
      <t>定年前再任用短時間勤務教育職員・暫定再任用教育職員（短時間勤務）・非常勤教員を含めない。</t>
    </r>
    <phoneticPr fontId="7"/>
  </si>
  <si>
    <r>
      <t>　</t>
    </r>
    <r>
      <rPr>
        <sz val="11"/>
        <rFont val="ＭＳ Ｐゴシック"/>
        <family val="3"/>
        <charset val="128"/>
      </rPr>
      <t>11　令和７年度に錦糸中学校に自閉症・情緒障害固定学級を開設した。</t>
    </r>
    <phoneticPr fontId="7"/>
  </si>
  <si>
    <t>施設名称</t>
    <rPh sb="0" eb="2">
      <t>シセツ</t>
    </rPh>
    <rPh sb="2" eb="4">
      <t>メイショウ</t>
    </rPh>
    <phoneticPr fontId="7"/>
  </si>
  <si>
    <t>あわの自然学園</t>
    <rPh sb="3" eb="5">
      <t>シゼン</t>
    </rPh>
    <rPh sb="5" eb="7">
      <t>ガクエン</t>
    </rPh>
    <phoneticPr fontId="7"/>
  </si>
  <si>
    <t>99 (31)</t>
    <phoneticPr fontId="7"/>
  </si>
  <si>
    <t>81 4</t>
    <phoneticPr fontId="7"/>
  </si>
  <si>
    <t>26⑦ (2)</t>
    <phoneticPr fontId="7"/>
  </si>
  <si>
    <t>163　806　(31)</t>
    <phoneticPr fontId="7"/>
  </si>
  <si>
    <t>令和3年</t>
    <rPh sb="0" eb="1">
      <t>レイ</t>
    </rPh>
    <rPh sb="1" eb="2">
      <t>ワ</t>
    </rPh>
    <rPh sb="3" eb="4">
      <t>ネン</t>
    </rPh>
    <phoneticPr fontId="7"/>
  </si>
  <si>
    <t>令和4年</t>
    <rPh sb="0" eb="1">
      <t>レイ</t>
    </rPh>
    <rPh sb="1" eb="2">
      <t>ワ</t>
    </rPh>
    <rPh sb="3" eb="4">
      <t>ネン</t>
    </rPh>
    <phoneticPr fontId="7"/>
  </si>
  <si>
    <t>令和5年</t>
    <rPh sb="0" eb="1">
      <t>レイ</t>
    </rPh>
    <rPh sb="1" eb="2">
      <t>ワ</t>
    </rPh>
    <rPh sb="3" eb="4">
      <t>ネン</t>
    </rPh>
    <phoneticPr fontId="7"/>
  </si>
  <si>
    <t>令和6年</t>
    <rPh sb="0" eb="1">
      <t>レイ</t>
    </rPh>
    <rPh sb="1" eb="2">
      <t>ワ</t>
    </rPh>
    <rPh sb="3" eb="4">
      <t>ネン</t>
    </rPh>
    <phoneticPr fontId="7"/>
  </si>
  <si>
    <t>令和7年</t>
    <rPh sb="0" eb="1">
      <t>レイ</t>
    </rPh>
    <rPh sb="1" eb="2">
      <t>ワ</t>
    </rPh>
    <rPh sb="3" eb="4">
      <t>ネン</t>
    </rPh>
    <phoneticPr fontId="7"/>
  </si>
  <si>
    <t>令和3年</t>
    <phoneticPr fontId="7"/>
  </si>
  <si>
    <t>令和2年</t>
    <rPh sb="0" eb="2">
      <t>レイワ</t>
    </rPh>
    <rPh sb="3" eb="4">
      <t>ネン</t>
    </rPh>
    <phoneticPr fontId="7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</si>
  <si>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</si>
  <si>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</si>
  <si>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</si>
  <si>
    <t>令和6年</t>
    <rPh sb="0" eb="2">
      <t>レイワ</t>
    </rPh>
    <rPh sb="3" eb="4">
      <t>ネン</t>
    </rPh>
    <phoneticPr fontId="7"/>
  </si>
  <si>
    <t>　　 11　教員数及び職員数は、公立学校統計調査による。</t>
    <rPh sb="9" eb="10">
      <t>オヨ</t>
    </rPh>
    <rPh sb="11" eb="14">
      <t>ショクインスウ</t>
    </rPh>
    <rPh sb="16" eb="24">
      <t>コウリツガッコウトウケイチョウサ</t>
    </rPh>
    <phoneticPr fontId="7"/>
  </si>
  <si>
    <t>令和7年5月1日現在</t>
    <rPh sb="0" eb="1">
      <t>レイ</t>
    </rPh>
    <rPh sb="1" eb="2">
      <t>ワ</t>
    </rPh>
    <rPh sb="3" eb="4">
      <t>ネン</t>
    </rPh>
    <phoneticPr fontId="7"/>
  </si>
  <si>
    <t>　10　特別支援教室は、令和２年度から全中学校に設置し、拠点校を１校から２校に増設した。</t>
    <rPh sb="4" eb="6">
      <t>トクベツ</t>
    </rPh>
    <rPh sb="6" eb="8">
      <t>シエン</t>
    </rPh>
    <rPh sb="8" eb="10">
      <t>キョウシツ</t>
    </rPh>
    <rPh sb="12" eb="14">
      <t>レイワ</t>
    </rPh>
    <rPh sb="15" eb="17">
      <t>ネンド</t>
    </rPh>
    <rPh sb="19" eb="20">
      <t>ゼン</t>
    </rPh>
    <rPh sb="20" eb="23">
      <t>チュウガッコウ</t>
    </rPh>
    <rPh sb="24" eb="26">
      <t>セッチ</t>
    </rPh>
    <rPh sb="28" eb="30">
      <t>キョテン</t>
    </rPh>
    <rPh sb="30" eb="31">
      <t>コウ</t>
    </rPh>
    <rPh sb="33" eb="34">
      <t>コウ</t>
    </rPh>
    <rPh sb="37" eb="38">
      <t>コウ</t>
    </rPh>
    <rPh sb="39" eb="41">
      <t>ゾウセツ</t>
    </rPh>
    <phoneticPr fontId="7"/>
  </si>
  <si>
    <t>　12　教員数及び職員数は、公立学校統計調査による。</t>
    <phoneticPr fontId="7"/>
  </si>
  <si>
    <t>令和6年度卒業（令和7年5月1日現在）単位:人</t>
    <rPh sb="0" eb="2">
      <t>レイワ</t>
    </rPh>
    <rPh sb="8" eb="9">
      <t>レイ</t>
    </rPh>
    <rPh sb="9" eb="10">
      <t>ワ</t>
    </rPh>
    <phoneticPr fontId="7"/>
  </si>
  <si>
    <t>令和7年5月1日現在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7"/>
  </si>
  <si>
    <t>令和3年度</t>
    <rPh sb="0" eb="2">
      <t>レイワ</t>
    </rPh>
    <phoneticPr fontId="7"/>
  </si>
  <si>
    <t>令和4年度</t>
    <rPh sb="0" eb="2">
      <t>レイワ</t>
    </rPh>
    <rPh sb="3" eb="4">
      <t>ネン</t>
    </rPh>
    <phoneticPr fontId="7"/>
  </si>
  <si>
    <t>令和5年度</t>
    <rPh sb="0" eb="2">
      <t>レイワ</t>
    </rPh>
    <rPh sb="3" eb="4">
      <t>ネン</t>
    </rPh>
    <phoneticPr fontId="7"/>
  </si>
  <si>
    <t>令和6年度</t>
    <rPh sb="0" eb="2">
      <t>レイワ</t>
    </rPh>
    <rPh sb="3" eb="4">
      <t>ネン</t>
    </rPh>
    <phoneticPr fontId="7"/>
  </si>
  <si>
    <t>令和7年度</t>
    <rPh sb="0" eb="2">
      <t>レイワ</t>
    </rPh>
    <rPh sb="3" eb="4">
      <t>ネン</t>
    </rPh>
    <phoneticPr fontId="7"/>
  </si>
  <si>
    <t>※  あわの自然学園は、令和3年度末で閉園した。</t>
    <rPh sb="6" eb="8">
      <t>シゼン</t>
    </rPh>
    <rPh sb="8" eb="10">
      <t>ガクエン</t>
    </rPh>
    <rPh sb="12" eb="14">
      <t>レイワ</t>
    </rPh>
    <rPh sb="15" eb="17">
      <t>ネンド</t>
    </rPh>
    <rPh sb="17" eb="18">
      <t>マツ</t>
    </rPh>
    <rPh sb="19" eb="21">
      <t>ヘイエン</t>
    </rPh>
    <phoneticPr fontId="7"/>
  </si>
  <si>
    <t>※  令和2、3年度は、新型コロナウイルス感染症拡大防止の観点から移動教室は1泊2日で実施した。</t>
    <rPh sb="3" eb="5">
      <t>レイワ</t>
    </rPh>
    <rPh sb="8" eb="10">
      <t>ネンド</t>
    </rPh>
    <rPh sb="12" eb="14">
      <t>シンガタ</t>
    </rPh>
    <rPh sb="21" eb="28">
      <t>カンセンショウカクダイボウシ</t>
    </rPh>
    <rPh sb="29" eb="31">
      <t>カンテン</t>
    </rPh>
    <rPh sb="33" eb="35">
      <t>イドウ</t>
    </rPh>
    <rPh sb="35" eb="37">
      <t>キョウシツ</t>
    </rPh>
    <rPh sb="39" eb="40">
      <t>ハク</t>
    </rPh>
    <rPh sb="41" eb="42">
      <t>ニチ</t>
    </rPh>
    <rPh sb="43" eb="45">
      <t>ジッシ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</si>
</sst>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#,##0_);[Red]\(#,##0\)"/>
    <numFmt numFmtId="177" formatCode="0_);\(0\)"/>
    <numFmt numFmtId="178" formatCode="0.0_ "/>
    <numFmt numFmtId="179" formatCode="0.0_);[Red]\(0.0\)"/>
    <numFmt numFmtId="180" formatCode="#,##0_);\(#,##0\)"/>
    <numFmt numFmtId="181" formatCode="#,##0.0_);\(#,##0.0\)"/>
    <numFmt numFmtId="182" formatCode="#,##0.00_);\(#,##0.00\)"/>
    <numFmt numFmtId="183" formatCode="[$-411]ge\.m\.d;@"/>
    <numFmt numFmtId="184" formatCode="#,##0.0_);[Red]\(#,##0.0\)"/>
    <numFmt numFmtId="185" formatCode="&quot;－&quot;@&quot;－&quot;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4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auto="1"/>
      </diagonal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auto="1"/>
      </diagonal>
    </border>
  </borders>
  <cellStyleXfs count="11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24" fillId="7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25" fillId="4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624">
    <xf numFmtId="0" fontId="0" fillId="0" borderId="0" xfId="0"/>
    <xf numFmtId="0" fontId="8" fillId="0" borderId="0" xfId="0" applyFont="1"/>
    <xf numFmtId="0" fontId="0" fillId="0" borderId="0" xfId="0" quotePrefix="1" applyAlignment="1">
      <alignment horizontal="right"/>
    </xf>
    <xf numFmtId="0" fontId="8" fillId="0" borderId="0" xfId="53" applyFont="1"/>
    <xf numFmtId="0" fontId="0" fillId="0" borderId="0" xfId="53" applyFont="1"/>
    <xf numFmtId="0" fontId="0" fillId="0" borderId="0" xfId="53" applyFont="1" applyAlignment="1">
      <alignment horizontal="right"/>
    </xf>
    <xf numFmtId="0" fontId="0" fillId="0" borderId="27" xfId="60" applyFont="1" applyBorder="1" applyAlignment="1">
      <alignment horizontal="center"/>
    </xf>
    <xf numFmtId="0" fontId="0" fillId="0" borderId="66" xfId="60" applyFont="1" applyBorder="1" applyAlignment="1">
      <alignment horizontal="center"/>
    </xf>
    <xf numFmtId="0" fontId="0" fillId="0" borderId="65" xfId="59" applyFont="1" applyBorder="1" applyAlignment="1">
      <alignment horizontal="center"/>
    </xf>
    <xf numFmtId="0" fontId="0" fillId="0" borderId="10" xfId="59" applyFont="1" applyBorder="1" applyAlignment="1">
      <alignment horizontal="center"/>
    </xf>
    <xf numFmtId="0" fontId="0" fillId="0" borderId="12" xfId="53" applyFont="1" applyBorder="1"/>
    <xf numFmtId="176" fontId="0" fillId="0" borderId="87" xfId="34" applyNumberFormat="1" applyFont="1" applyFill="1" applyBorder="1"/>
    <xf numFmtId="176" fontId="0" fillId="0" borderId="49" xfId="34" applyNumberFormat="1" applyFont="1" applyFill="1" applyBorder="1"/>
    <xf numFmtId="176" fontId="0" fillId="0" borderId="50" xfId="34" applyNumberFormat="1" applyFont="1" applyFill="1" applyBorder="1"/>
    <xf numFmtId="176" fontId="0" fillId="0" borderId="77" xfId="34" applyNumberFormat="1" applyFont="1" applyFill="1" applyBorder="1"/>
    <xf numFmtId="176" fontId="0" fillId="0" borderId="70" xfId="34" applyNumberFormat="1" applyFont="1" applyFill="1" applyBorder="1"/>
    <xf numFmtId="0" fontId="0" fillId="0" borderId="13" xfId="53" applyFont="1" applyBorder="1"/>
    <xf numFmtId="176" fontId="0" fillId="0" borderId="0" xfId="34" applyNumberFormat="1" applyFont="1" applyFill="1" applyBorder="1"/>
    <xf numFmtId="176" fontId="0" fillId="0" borderId="17" xfId="34" applyNumberFormat="1" applyFont="1" applyFill="1" applyBorder="1"/>
    <xf numFmtId="176" fontId="0" fillId="0" borderId="19" xfId="34" applyNumberFormat="1" applyFont="1" applyFill="1" applyBorder="1"/>
    <xf numFmtId="176" fontId="0" fillId="0" borderId="16" xfId="34" applyNumberFormat="1" applyFont="1" applyFill="1" applyBorder="1"/>
    <xf numFmtId="176" fontId="0" fillId="0" borderId="27" xfId="34" applyNumberFormat="1" applyFont="1" applyFill="1" applyBorder="1"/>
    <xf numFmtId="176" fontId="0" fillId="0" borderId="66" xfId="34" applyNumberFormat="1" applyFont="1" applyFill="1" applyBorder="1"/>
    <xf numFmtId="0" fontId="0" fillId="0" borderId="14" xfId="53" applyFont="1" applyBorder="1"/>
    <xf numFmtId="176" fontId="0" fillId="0" borderId="45" xfId="34" applyNumberFormat="1" applyFont="1" applyFill="1" applyBorder="1"/>
    <xf numFmtId="176" fontId="0" fillId="0" borderId="84" xfId="34" applyNumberFormat="1" applyFont="1" applyFill="1" applyBorder="1"/>
    <xf numFmtId="176" fontId="0" fillId="0" borderId="44" xfId="34" applyNumberFormat="1" applyFont="1" applyFill="1" applyBorder="1"/>
    <xf numFmtId="176" fontId="0" fillId="0" borderId="43" xfId="34" applyNumberFormat="1" applyFont="1" applyFill="1" applyBorder="1"/>
    <xf numFmtId="176" fontId="0" fillId="0" borderId="0" xfId="53" applyNumberFormat="1" applyFont="1"/>
    <xf numFmtId="176" fontId="0" fillId="0" borderId="15" xfId="53" applyNumberFormat="1" applyFont="1" applyBorder="1"/>
    <xf numFmtId="0" fontId="0" fillId="0" borderId="0" xfId="53" quotePrefix="1" applyFont="1" applyAlignment="1">
      <alignment horizontal="right"/>
    </xf>
    <xf numFmtId="185" fontId="8" fillId="0" borderId="0" xfId="0" applyNumberFormat="1" applyFont="1"/>
    <xf numFmtId="0" fontId="0" fillId="0" borderId="0" xfId="54" applyFont="1"/>
    <xf numFmtId="0" fontId="0" fillId="0" borderId="0" xfId="54" applyFont="1" applyAlignment="1">
      <alignment horizontal="right"/>
    </xf>
    <xf numFmtId="0" fontId="0" fillId="0" borderId="69" xfId="54" applyFont="1" applyBorder="1"/>
    <xf numFmtId="0" fontId="0" fillId="0" borderId="40" xfId="54" applyFont="1" applyBorder="1" applyAlignment="1">
      <alignment horizontal="center"/>
    </xf>
    <xf numFmtId="0" fontId="0" fillId="0" borderId="17" xfId="54" applyFont="1" applyBorder="1" applyAlignment="1">
      <alignment horizontal="center"/>
    </xf>
    <xf numFmtId="0" fontId="0" fillId="0" borderId="11" xfId="54" applyFont="1" applyBorder="1" applyAlignment="1">
      <alignment horizontal="center"/>
    </xf>
    <xf numFmtId="0" fontId="0" fillId="0" borderId="134" xfId="54" applyFont="1" applyBorder="1" applyAlignment="1">
      <alignment horizontal="center"/>
    </xf>
    <xf numFmtId="0" fontId="0" fillId="0" borderId="137" xfId="54" applyFont="1" applyBorder="1"/>
    <xf numFmtId="0" fontId="0" fillId="0" borderId="18" xfId="61" applyFont="1" applyBorder="1" applyAlignment="1">
      <alignment horizontal="right"/>
    </xf>
    <xf numFmtId="0" fontId="0" fillId="0" borderId="135" xfId="61" applyFont="1" applyBorder="1" applyAlignment="1">
      <alignment horizontal="right"/>
    </xf>
    <xf numFmtId="0" fontId="0" fillId="0" borderId="136" xfId="61" applyFont="1" applyBorder="1" applyAlignment="1">
      <alignment horizontal="right"/>
    </xf>
    <xf numFmtId="0" fontId="0" fillId="0" borderId="40" xfId="54" applyFont="1" applyBorder="1"/>
    <xf numFmtId="177" fontId="0" fillId="0" borderId="119" xfId="71" applyNumberFormat="1" applyFont="1" applyBorder="1"/>
    <xf numFmtId="177" fontId="0" fillId="0" borderId="57" xfId="71" applyNumberFormat="1" applyFont="1" applyBorder="1"/>
    <xf numFmtId="177" fontId="0" fillId="0" borderId="85" xfId="71" applyNumberFormat="1" applyFont="1" applyBorder="1"/>
    <xf numFmtId="0" fontId="0" fillId="0" borderId="42" xfId="54" applyFont="1" applyBorder="1"/>
    <xf numFmtId="0" fontId="0" fillId="0" borderId="13" xfId="54" applyFont="1" applyBorder="1"/>
    <xf numFmtId="177" fontId="0" fillId="0" borderId="133" xfId="71" applyNumberFormat="1" applyFont="1" applyBorder="1"/>
    <xf numFmtId="177" fontId="0" fillId="0" borderId="75" xfId="71" applyNumberFormat="1" applyFont="1" applyBorder="1"/>
    <xf numFmtId="177" fontId="0" fillId="0" borderId="80" xfId="71" applyNumberFormat="1" applyFont="1" applyBorder="1"/>
    <xf numFmtId="0" fontId="0" fillId="0" borderId="81" xfId="54" applyFont="1" applyBorder="1"/>
    <xf numFmtId="177" fontId="0" fillId="0" borderId="75" xfId="71" applyNumberFormat="1" applyFont="1" applyBorder="1" applyAlignment="1">
      <alignment horizontal="center"/>
    </xf>
    <xf numFmtId="177" fontId="0" fillId="0" borderId="80" xfId="71" applyNumberFormat="1" applyFont="1" applyBorder="1" applyAlignment="1">
      <alignment horizontal="center"/>
    </xf>
    <xf numFmtId="0" fontId="0" fillId="0" borderId="81" xfId="54" applyFont="1" applyBorder="1" applyAlignment="1">
      <alignment horizontal="center"/>
    </xf>
    <xf numFmtId="0" fontId="0" fillId="0" borderId="14" xfId="54" applyFont="1" applyBorder="1"/>
    <xf numFmtId="177" fontId="0" fillId="0" borderId="121" xfId="71" applyNumberFormat="1" applyFont="1" applyBorder="1" applyAlignment="1">
      <alignment horizontal="center"/>
    </xf>
    <xf numFmtId="177" fontId="0" fillId="0" borderId="44" xfId="71" applyNumberFormat="1" applyFont="1" applyBorder="1" applyAlignment="1">
      <alignment horizontal="center"/>
    </xf>
    <xf numFmtId="177" fontId="0" fillId="0" borderId="46" xfId="71" applyNumberFormat="1" applyFont="1" applyBorder="1"/>
    <xf numFmtId="177" fontId="0" fillId="0" borderId="43" xfId="71" applyNumberFormat="1" applyFont="1" applyBorder="1"/>
    <xf numFmtId="0" fontId="0" fillId="0" borderId="82" xfId="54" applyFont="1" applyBorder="1" applyAlignment="1">
      <alignment horizontal="center"/>
    </xf>
    <xf numFmtId="177" fontId="0" fillId="0" borderId="0" xfId="54" applyNumberFormat="1" applyFont="1"/>
    <xf numFmtId="0" fontId="0" fillId="0" borderId="0" xfId="54" quotePrefix="1" applyFont="1" applyAlignment="1">
      <alignment horizontal="right"/>
    </xf>
    <xf numFmtId="180" fontId="0" fillId="0" borderId="0" xfId="55" applyNumberFormat="1" applyFont="1"/>
    <xf numFmtId="0" fontId="0" fillId="0" borderId="0" xfId="55" applyFont="1"/>
    <xf numFmtId="180" fontId="0" fillId="0" borderId="0" xfId="55" applyNumberFormat="1" applyFont="1" applyAlignment="1">
      <alignment horizontal="right"/>
    </xf>
    <xf numFmtId="180" fontId="0" fillId="0" borderId="16" xfId="62" applyNumberFormat="1" applyFont="1" applyBorder="1" applyAlignment="1">
      <alignment horizontal="center"/>
    </xf>
    <xf numFmtId="180" fontId="0" fillId="0" borderId="28" xfId="62" applyNumberFormat="1" applyFont="1" applyBorder="1" applyAlignment="1">
      <alignment horizontal="center"/>
    </xf>
    <xf numFmtId="180" fontId="0" fillId="0" borderId="21" xfId="62" applyNumberFormat="1" applyFont="1" applyBorder="1"/>
    <xf numFmtId="180" fontId="0" fillId="0" borderId="29" xfId="62" applyNumberFormat="1" applyFont="1" applyBorder="1" applyAlignment="1">
      <alignment horizontal="center"/>
    </xf>
    <xf numFmtId="0" fontId="0" fillId="0" borderId="22" xfId="55" applyFont="1" applyBorder="1"/>
    <xf numFmtId="176" fontId="0" fillId="0" borderId="47" xfId="34" applyNumberFormat="1" applyFont="1" applyFill="1" applyBorder="1"/>
    <xf numFmtId="0" fontId="0" fillId="0" borderId="13" xfId="55" applyFont="1" applyBorder="1"/>
    <xf numFmtId="176" fontId="0" fillId="0" borderId="80" xfId="34" applyNumberFormat="1" applyFont="1" applyFill="1" applyBorder="1"/>
    <xf numFmtId="0" fontId="0" fillId="0" borderId="23" xfId="55" applyFont="1" applyBorder="1"/>
    <xf numFmtId="0" fontId="0" fillId="0" borderId="24" xfId="55" applyFont="1" applyBorder="1"/>
    <xf numFmtId="176" fontId="0" fillId="0" borderId="71" xfId="72" applyNumberFormat="1" applyFont="1" applyBorder="1"/>
    <xf numFmtId="176" fontId="0" fillId="0" borderId="30" xfId="72" applyNumberFormat="1" applyFont="1" applyBorder="1"/>
    <xf numFmtId="176" fontId="0" fillId="0" borderId="26" xfId="72" applyNumberFormat="1" applyFont="1" applyBorder="1"/>
    <xf numFmtId="180" fontId="0" fillId="0" borderId="15" xfId="55" applyNumberFormat="1" applyFont="1" applyBorder="1"/>
    <xf numFmtId="0" fontId="0" fillId="0" borderId="15" xfId="55" applyFont="1" applyBorder="1"/>
    <xf numFmtId="180" fontId="0" fillId="0" borderId="0" xfId="55" quotePrefix="1" applyNumberFormat="1" applyFont="1" applyAlignment="1">
      <alignment horizontal="right"/>
    </xf>
    <xf numFmtId="180" fontId="0" fillId="0" borderId="0" xfId="0" applyNumberFormat="1"/>
    <xf numFmtId="0" fontId="8" fillId="0" borderId="0" xfId="63" applyFont="1"/>
    <xf numFmtId="0" fontId="0" fillId="0" borderId="0" xfId="63" applyFont="1"/>
    <xf numFmtId="0" fontId="26" fillId="0" borderId="0" xfId="63" applyFont="1"/>
    <xf numFmtId="0" fontId="0" fillId="0" borderId="31" xfId="73" applyFont="1" applyBorder="1"/>
    <xf numFmtId="0" fontId="0" fillId="0" borderId="32" xfId="73" applyFont="1" applyBorder="1"/>
    <xf numFmtId="0" fontId="0" fillId="0" borderId="33" xfId="73" applyFont="1" applyBorder="1"/>
    <xf numFmtId="0" fontId="0" fillId="0" borderId="34" xfId="73" applyFont="1" applyBorder="1"/>
    <xf numFmtId="0" fontId="0" fillId="0" borderId="35" xfId="73" applyFont="1" applyBorder="1"/>
    <xf numFmtId="0" fontId="0" fillId="0" borderId="37" xfId="73" applyFont="1" applyBorder="1"/>
    <xf numFmtId="0" fontId="0" fillId="0" borderId="38" xfId="73" applyFont="1" applyBorder="1"/>
    <xf numFmtId="0" fontId="0" fillId="0" borderId="20" xfId="73" applyFont="1" applyBorder="1" applyAlignment="1">
      <alignment horizontal="center"/>
    </xf>
    <xf numFmtId="0" fontId="0" fillId="0" borderId="21" xfId="73" applyFont="1" applyBorder="1" applyAlignment="1">
      <alignment horizontal="center"/>
    </xf>
    <xf numFmtId="0" fontId="0" fillId="0" borderId="10" xfId="73" applyFont="1" applyBorder="1" applyAlignment="1">
      <alignment horizontal="center"/>
    </xf>
    <xf numFmtId="0" fontId="0" fillId="0" borderId="21" xfId="73" applyFont="1" applyBorder="1"/>
    <xf numFmtId="0" fontId="0" fillId="0" borderId="39" xfId="73" applyFont="1" applyBorder="1"/>
    <xf numFmtId="0" fontId="0" fillId="0" borderId="20" xfId="73" applyFont="1" applyBorder="1"/>
    <xf numFmtId="0" fontId="0" fillId="0" borderId="10" xfId="73" applyFont="1" applyBorder="1"/>
    <xf numFmtId="0" fontId="0" fillId="0" borderId="93" xfId="73" applyFont="1" applyBorder="1"/>
    <xf numFmtId="57" fontId="0" fillId="0" borderId="99" xfId="73" applyNumberFormat="1" applyFont="1" applyBorder="1" applyAlignment="1">
      <alignment horizontal="left"/>
    </xf>
    <xf numFmtId="0" fontId="0" fillId="0" borderId="98" xfId="73" applyFont="1" applyBorder="1"/>
    <xf numFmtId="57" fontId="0" fillId="0" borderId="96" xfId="73" applyNumberFormat="1" applyFont="1" applyBorder="1" applyAlignment="1">
      <alignment horizontal="left"/>
    </xf>
    <xf numFmtId="0" fontId="0" fillId="0" borderId="96" xfId="73" applyFont="1" applyBorder="1" applyAlignment="1">
      <alignment horizontal="left"/>
    </xf>
    <xf numFmtId="0" fontId="0" fillId="0" borderId="40" xfId="0" applyBorder="1"/>
    <xf numFmtId="0" fontId="0" fillId="0" borderId="89" xfId="73" applyFont="1" applyBorder="1"/>
    <xf numFmtId="57" fontId="0" fillId="0" borderId="107" xfId="73" applyNumberFormat="1" applyFont="1" applyBorder="1" applyAlignment="1">
      <alignment horizontal="left"/>
    </xf>
    <xf numFmtId="0" fontId="28" fillId="0" borderId="88" xfId="73" applyFont="1" applyBorder="1"/>
    <xf numFmtId="57" fontId="0" fillId="0" borderId="108" xfId="73" applyNumberFormat="1" applyFont="1" applyBorder="1" applyAlignment="1">
      <alignment horizontal="left"/>
    </xf>
    <xf numFmtId="0" fontId="0" fillId="0" borderId="62" xfId="73" applyFont="1" applyBorder="1"/>
    <xf numFmtId="57" fontId="0" fillId="0" borderId="60" xfId="73" applyNumberFormat="1" applyFont="1" applyBorder="1" applyAlignment="1">
      <alignment horizontal="left"/>
    </xf>
    <xf numFmtId="184" fontId="0" fillId="0" borderId="47" xfId="70" applyNumberFormat="1" applyFont="1" applyBorder="1" applyAlignment="1">
      <alignment horizontal="center"/>
    </xf>
    <xf numFmtId="0" fontId="0" fillId="0" borderId="41" xfId="70" applyFont="1" applyBorder="1"/>
    <xf numFmtId="0" fontId="0" fillId="0" borderId="42" xfId="70" applyFont="1" applyBorder="1"/>
    <xf numFmtId="181" fontId="0" fillId="0" borderId="43" xfId="74" applyNumberFormat="1" applyFont="1" applyBorder="1"/>
    <xf numFmtId="181" fontId="0" fillId="0" borderId="43" xfId="70" applyNumberFormat="1" applyFont="1" applyBorder="1"/>
    <xf numFmtId="179" fontId="0" fillId="0" borderId="43" xfId="70" applyNumberFormat="1" applyFont="1" applyBorder="1"/>
    <xf numFmtId="179" fontId="0" fillId="0" borderId="44" xfId="70" applyNumberFormat="1" applyFont="1" applyBorder="1"/>
    <xf numFmtId="181" fontId="0" fillId="0" borderId="45" xfId="70" applyNumberFormat="1" applyFont="1" applyBorder="1"/>
    <xf numFmtId="179" fontId="0" fillId="0" borderId="44" xfId="70" applyNumberFormat="1" applyFont="1" applyBorder="1" applyAlignment="1">
      <alignment horizontal="right" shrinkToFit="1"/>
    </xf>
    <xf numFmtId="179" fontId="0" fillId="0" borderId="45" xfId="70" applyNumberFormat="1" applyFont="1" applyBorder="1" applyAlignment="1">
      <alignment horizontal="right"/>
    </xf>
    <xf numFmtId="179" fontId="0" fillId="0" borderId="45" xfId="70" applyNumberFormat="1" applyFont="1" applyBorder="1"/>
    <xf numFmtId="179" fontId="0" fillId="0" borderId="46" xfId="70" applyNumberFormat="1" applyFont="1" applyBorder="1"/>
    <xf numFmtId="0" fontId="0" fillId="0" borderId="0" xfId="45" applyFont="1">
      <alignment vertical="center"/>
    </xf>
    <xf numFmtId="0" fontId="29" fillId="0" borderId="0" xfId="63" applyFont="1"/>
    <xf numFmtId="0" fontId="27" fillId="0" borderId="0" xfId="63" applyFont="1"/>
    <xf numFmtId="0" fontId="29" fillId="0" borderId="0" xfId="46" applyFont="1"/>
    <xf numFmtId="0" fontId="0" fillId="0" borderId="0" xfId="46" applyFont="1"/>
    <xf numFmtId="176" fontId="27" fillId="0" borderId="0" xfId="63" applyNumberFormat="1" applyFont="1"/>
    <xf numFmtId="0" fontId="27" fillId="0" borderId="0" xfId="51" applyFont="1"/>
    <xf numFmtId="0" fontId="27" fillId="0" borderId="0" xfId="51" applyFont="1" applyAlignment="1">
      <alignment horizontal="center"/>
    </xf>
    <xf numFmtId="0" fontId="0" fillId="0" borderId="0" xfId="51" applyFont="1"/>
    <xf numFmtId="0" fontId="27" fillId="0" borderId="0" xfId="0" applyFont="1"/>
    <xf numFmtId="0" fontId="8" fillId="0" borderId="0" xfId="56" applyFont="1"/>
    <xf numFmtId="0" fontId="0" fillId="0" borderId="0" xfId="56" applyFont="1"/>
    <xf numFmtId="0" fontId="0" fillId="0" borderId="0" xfId="65" applyFont="1"/>
    <xf numFmtId="0" fontId="0" fillId="0" borderId="10" xfId="75" applyFont="1" applyBorder="1" applyAlignment="1">
      <alignment horizontal="center"/>
    </xf>
    <xf numFmtId="0" fontId="7" fillId="0" borderId="10" xfId="75" applyFont="1" applyBorder="1" applyAlignment="1">
      <alignment horizontal="center"/>
    </xf>
    <xf numFmtId="0" fontId="28" fillId="0" borderId="10" xfId="75" applyFont="1" applyBorder="1" applyAlignment="1">
      <alignment horizontal="center"/>
    </xf>
    <xf numFmtId="0" fontId="0" fillId="0" borderId="93" xfId="75" applyFont="1" applyBorder="1"/>
    <xf numFmtId="57" fontId="0" fillId="0" borderId="99" xfId="75" applyNumberFormat="1" applyFont="1" applyBorder="1" applyAlignment="1">
      <alignment horizontal="left"/>
    </xf>
    <xf numFmtId="0" fontId="0" fillId="0" borderId="98" xfId="75" applyFont="1" applyBorder="1"/>
    <xf numFmtId="0" fontId="0" fillId="0" borderId="96" xfId="75" applyFont="1" applyBorder="1" applyAlignment="1">
      <alignment horizontal="left"/>
    </xf>
    <xf numFmtId="57" fontId="0" fillId="0" borderId="96" xfId="75" applyNumberFormat="1" applyFont="1" applyBorder="1" applyAlignment="1">
      <alignment horizontal="left"/>
    </xf>
    <xf numFmtId="0" fontId="0" fillId="0" borderId="89" xfId="75" applyFont="1" applyBorder="1"/>
    <xf numFmtId="57" fontId="0" fillId="0" borderId="107" xfId="75" applyNumberFormat="1" applyFont="1" applyBorder="1" applyAlignment="1">
      <alignment horizontal="left"/>
    </xf>
    <xf numFmtId="181" fontId="0" fillId="0" borderId="48" xfId="70" applyNumberFormat="1" applyFont="1" applyBorder="1" applyAlignment="1">
      <alignment horizontal="center"/>
    </xf>
    <xf numFmtId="179" fontId="0" fillId="0" borderId="47" xfId="70" applyNumberFormat="1" applyFont="1" applyBorder="1" applyAlignment="1">
      <alignment horizontal="center"/>
    </xf>
    <xf numFmtId="0" fontId="0" fillId="0" borderId="49" xfId="75" applyFont="1" applyBorder="1"/>
    <xf numFmtId="0" fontId="0" fillId="0" borderId="48" xfId="75" applyFont="1" applyBorder="1"/>
    <xf numFmtId="0" fontId="0" fillId="0" borderId="47" xfId="75" applyFont="1" applyBorder="1"/>
    <xf numFmtId="0" fontId="0" fillId="0" borderId="50" xfId="75" applyFont="1" applyBorder="1"/>
    <xf numFmtId="181" fontId="0" fillId="0" borderId="43" xfId="76" applyNumberFormat="1" applyFont="1" applyBorder="1"/>
    <xf numFmtId="181" fontId="0" fillId="0" borderId="43" xfId="75" applyNumberFormat="1" applyFont="1" applyBorder="1"/>
    <xf numFmtId="181" fontId="0" fillId="0" borderId="44" xfId="70" applyNumberFormat="1" applyFont="1" applyBorder="1"/>
    <xf numFmtId="179" fontId="0" fillId="0" borderId="51" xfId="70" applyNumberFormat="1" applyFont="1" applyBorder="1"/>
    <xf numFmtId="181" fontId="0" fillId="0" borderId="44" xfId="75" applyNumberFormat="1" applyFont="1" applyBorder="1"/>
    <xf numFmtId="181" fontId="0" fillId="0" borderId="45" xfId="75" applyNumberFormat="1" applyFont="1" applyBorder="1"/>
    <xf numFmtId="0" fontId="0" fillId="0" borderId="44" xfId="75" applyFont="1" applyBorder="1"/>
    <xf numFmtId="0" fontId="0" fillId="0" borderId="45" xfId="75" applyFont="1" applyBorder="1"/>
    <xf numFmtId="0" fontId="0" fillId="0" borderId="43" xfId="75" applyFont="1" applyBorder="1"/>
    <xf numFmtId="0" fontId="0" fillId="0" borderId="46" xfId="75" applyFont="1" applyBorder="1"/>
    <xf numFmtId="0" fontId="0" fillId="0" borderId="0" xfId="47" applyFont="1"/>
    <xf numFmtId="181" fontId="0" fillId="0" borderId="0" xfId="47" applyNumberFormat="1" applyFont="1"/>
    <xf numFmtId="179" fontId="0" fillId="0" borderId="0" xfId="47" applyNumberFormat="1" applyFont="1"/>
    <xf numFmtId="0" fontId="0" fillId="0" borderId="0" xfId="64" applyFont="1"/>
    <xf numFmtId="0" fontId="0" fillId="0" borderId="0" xfId="50" applyFont="1"/>
    <xf numFmtId="3" fontId="0" fillId="0" borderId="0" xfId="0" applyNumberFormat="1"/>
    <xf numFmtId="0" fontId="8" fillId="0" borderId="0" xfId="58" applyFont="1"/>
    <xf numFmtId="0" fontId="0" fillId="0" borderId="0" xfId="58" applyFont="1"/>
    <xf numFmtId="0" fontId="0" fillId="0" borderId="0" xfId="68" applyFont="1"/>
    <xf numFmtId="0" fontId="0" fillId="0" borderId="10" xfId="68" applyFont="1" applyBorder="1" applyAlignment="1">
      <alignment horizontal="center"/>
    </xf>
    <xf numFmtId="0" fontId="0" fillId="0" borderId="10" xfId="68" applyFont="1" applyBorder="1"/>
    <xf numFmtId="0" fontId="0" fillId="0" borderId="67" xfId="68" applyFont="1" applyBorder="1"/>
    <xf numFmtId="0" fontId="0" fillId="0" borderId="93" xfId="68" applyFont="1" applyBorder="1"/>
    <xf numFmtId="57" fontId="0" fillId="0" borderId="99" xfId="68" applyNumberFormat="1" applyFont="1" applyBorder="1" applyAlignment="1">
      <alignment horizontal="left"/>
    </xf>
    <xf numFmtId="0" fontId="0" fillId="0" borderId="98" xfId="68" applyFont="1" applyBorder="1"/>
    <xf numFmtId="57" fontId="0" fillId="0" borderId="96" xfId="68" applyNumberFormat="1" applyFont="1" applyBorder="1" applyAlignment="1">
      <alignment horizontal="left"/>
    </xf>
    <xf numFmtId="0" fontId="0" fillId="0" borderId="89" xfId="68" applyFont="1" applyBorder="1"/>
    <xf numFmtId="57" fontId="0" fillId="0" borderId="107" xfId="68" applyNumberFormat="1" applyFont="1" applyBorder="1" applyAlignment="1">
      <alignment horizontal="left"/>
    </xf>
    <xf numFmtId="182" fontId="0" fillId="0" borderId="45" xfId="70" applyNumberFormat="1" applyFont="1" applyBorder="1"/>
    <xf numFmtId="182" fontId="0" fillId="0" borderId="45" xfId="78" applyNumberFormat="1" applyFont="1" applyBorder="1"/>
    <xf numFmtId="182" fontId="0" fillId="0" borderId="46" xfId="78" applyNumberFormat="1" applyFont="1" applyBorder="1" applyAlignment="1">
      <alignment horizontal="right"/>
    </xf>
    <xf numFmtId="0" fontId="0" fillId="0" borderId="0" xfId="58" applyFont="1" applyAlignment="1">
      <alignment horizontal="right"/>
    </xf>
    <xf numFmtId="0" fontId="0" fillId="0" borderId="15" xfId="58" applyFont="1" applyBorder="1" applyAlignment="1">
      <alignment horizontal="right"/>
    </xf>
    <xf numFmtId="0" fontId="8" fillId="0" borderId="0" xfId="67" applyFont="1"/>
    <xf numFmtId="0" fontId="0" fillId="0" borderId="0" xfId="57" applyFont="1"/>
    <xf numFmtId="0" fontId="0" fillId="0" borderId="0" xfId="57" applyFont="1" applyAlignment="1">
      <alignment horizontal="center"/>
    </xf>
    <xf numFmtId="0" fontId="0" fillId="0" borderId="0" xfId="67" applyFont="1" applyAlignment="1">
      <alignment horizontal="right"/>
    </xf>
    <xf numFmtId="0" fontId="0" fillId="0" borderId="11" xfId="57" applyFont="1" applyBorder="1" applyAlignment="1">
      <alignment horizontal="center"/>
    </xf>
    <xf numFmtId="0" fontId="0" fillId="0" borderId="0" xfId="48" applyFont="1">
      <alignment vertical="center"/>
    </xf>
    <xf numFmtId="0" fontId="0" fillId="0" borderId="0" xfId="67" quotePrefix="1" applyFont="1" applyAlignment="1">
      <alignment horizontal="right"/>
    </xf>
    <xf numFmtId="0" fontId="0" fillId="0" borderId="0" xfId="49" applyFont="1">
      <alignment vertical="center"/>
    </xf>
    <xf numFmtId="0" fontId="0" fillId="0" borderId="16" xfId="60" applyFont="1" applyBorder="1" applyAlignment="1">
      <alignment horizontal="center"/>
    </xf>
    <xf numFmtId="0" fontId="0" fillId="0" borderId="36" xfId="73" applyFont="1" applyBorder="1"/>
    <xf numFmtId="0" fontId="0" fillId="0" borderId="29" xfId="73" applyFont="1" applyBorder="1"/>
    <xf numFmtId="176" fontId="0" fillId="0" borderId="41" xfId="89" applyNumberFormat="1" applyFont="1" applyBorder="1"/>
    <xf numFmtId="176" fontId="0" fillId="0" borderId="56" xfId="74" applyNumberFormat="1" applyFont="1" applyBorder="1"/>
    <xf numFmtId="179" fontId="0" fillId="0" borderId="41" xfId="70" applyNumberFormat="1" applyFont="1" applyBorder="1"/>
    <xf numFmtId="176" fontId="0" fillId="0" borderId="57" xfId="88" applyNumberFormat="1" applyFont="1" applyBorder="1"/>
    <xf numFmtId="176" fontId="0" fillId="0" borderId="56" xfId="88" applyNumberFormat="1" applyFont="1" applyBorder="1"/>
    <xf numFmtId="0" fontId="27" fillId="0" borderId="75" xfId="84" applyFont="1" applyBorder="1">
      <alignment vertical="center"/>
    </xf>
    <xf numFmtId="0" fontId="0" fillId="0" borderId="57" xfId="88" applyFont="1" applyBorder="1"/>
    <xf numFmtId="0" fontId="0" fillId="0" borderId="56" xfId="88" applyFont="1" applyBorder="1"/>
    <xf numFmtId="0" fontId="0" fillId="0" borderId="41" xfId="88" applyFont="1" applyBorder="1" applyAlignment="1">
      <alignment horizontal="center"/>
    </xf>
    <xf numFmtId="0" fontId="0" fillId="0" borderId="80" xfId="70" applyFont="1" applyBorder="1" applyAlignment="1">
      <alignment horizontal="center"/>
    </xf>
    <xf numFmtId="176" fontId="0" fillId="0" borderId="73" xfId="89" applyNumberFormat="1" applyFont="1" applyBorder="1"/>
    <xf numFmtId="176" fontId="0" fillId="0" borderId="75" xfId="88" applyNumberFormat="1" applyFont="1" applyBorder="1"/>
    <xf numFmtId="176" fontId="0" fillId="0" borderId="74" xfId="88" applyNumberFormat="1" applyFont="1" applyBorder="1"/>
    <xf numFmtId="0" fontId="0" fillId="0" borderId="75" xfId="88" applyFont="1" applyBorder="1"/>
    <xf numFmtId="0" fontId="0" fillId="0" borderId="74" xfId="88" applyFont="1" applyBorder="1"/>
    <xf numFmtId="0" fontId="0" fillId="0" borderId="73" xfId="88" applyFont="1" applyBorder="1" applyAlignment="1">
      <alignment horizontal="center"/>
    </xf>
    <xf numFmtId="38" fontId="0" fillId="0" borderId="74" xfId="82" applyFont="1" applyBorder="1"/>
    <xf numFmtId="176" fontId="0" fillId="0" borderId="73" xfId="89" applyNumberFormat="1" applyFont="1" applyBorder="1" applyAlignment="1">
      <alignment horizontal="right"/>
    </xf>
    <xf numFmtId="176" fontId="0" fillId="0" borderId="16" xfId="89" applyNumberFormat="1" applyFont="1" applyBorder="1"/>
    <xf numFmtId="176" fontId="0" fillId="0" borderId="66" xfId="88" applyNumberFormat="1" applyFont="1" applyBorder="1"/>
    <xf numFmtId="38" fontId="0" fillId="0" borderId="19" xfId="82" applyFont="1" applyBorder="1"/>
    <xf numFmtId="0" fontId="27" fillId="0" borderId="66" xfId="84" applyFont="1" applyBorder="1">
      <alignment vertical="center"/>
    </xf>
    <xf numFmtId="0" fontId="0" fillId="0" borderId="19" xfId="88" applyFont="1" applyBorder="1"/>
    <xf numFmtId="0" fontId="0" fillId="0" borderId="16" xfId="88" applyFont="1" applyBorder="1" applyAlignment="1">
      <alignment horizontal="center"/>
    </xf>
    <xf numFmtId="0" fontId="0" fillId="0" borderId="28" xfId="70" applyFont="1" applyBorder="1" applyAlignment="1">
      <alignment horizontal="center"/>
    </xf>
    <xf numFmtId="176" fontId="0" fillId="0" borderId="83" xfId="88" applyNumberFormat="1" applyFont="1" applyBorder="1"/>
    <xf numFmtId="0" fontId="27" fillId="0" borderId="16" xfId="84" applyFont="1" applyBorder="1">
      <alignment vertical="center"/>
    </xf>
    <xf numFmtId="0" fontId="0" fillId="0" borderId="83" xfId="88" applyFont="1" applyBorder="1"/>
    <xf numFmtId="0" fontId="0" fillId="0" borderId="74" xfId="88" applyFont="1" applyBorder="1" applyAlignment="1">
      <alignment horizontal="center"/>
    </xf>
    <xf numFmtId="176" fontId="0" fillId="0" borderId="74" xfId="89" applyNumberFormat="1" applyFont="1" applyBorder="1"/>
    <xf numFmtId="0" fontId="27" fillId="0" borderId="73" xfId="84" applyFont="1" applyBorder="1">
      <alignment vertical="center"/>
    </xf>
    <xf numFmtId="176" fontId="0" fillId="0" borderId="77" xfId="89" applyNumberFormat="1" applyFont="1" applyBorder="1"/>
    <xf numFmtId="176" fontId="0" fillId="0" borderId="10" xfId="89" applyNumberFormat="1" applyFont="1" applyBorder="1"/>
    <xf numFmtId="179" fontId="0" fillId="0" borderId="10" xfId="70" applyNumberFormat="1" applyFont="1" applyBorder="1"/>
    <xf numFmtId="176" fontId="0" fillId="0" borderId="63" xfId="88" applyNumberFormat="1" applyFont="1" applyBorder="1"/>
    <xf numFmtId="38" fontId="0" fillId="0" borderId="77" xfId="82" applyFont="1" applyBorder="1"/>
    <xf numFmtId="176" fontId="0" fillId="0" borderId="65" xfId="88" applyNumberFormat="1" applyFont="1" applyBorder="1"/>
    <xf numFmtId="0" fontId="27" fillId="0" borderId="17" xfId="84" applyFont="1" applyBorder="1">
      <alignment vertical="center"/>
    </xf>
    <xf numFmtId="0" fontId="0" fillId="0" borderId="10" xfId="88" applyFont="1" applyBorder="1" applyAlignment="1">
      <alignment horizontal="center"/>
    </xf>
    <xf numFmtId="0" fontId="0" fillId="0" borderId="67" xfId="70" applyFont="1" applyBorder="1" applyAlignment="1">
      <alignment horizontal="center"/>
    </xf>
    <xf numFmtId="176" fontId="0" fillId="0" borderId="56" xfId="89" applyNumberFormat="1" applyFont="1" applyBorder="1"/>
    <xf numFmtId="176" fontId="0" fillId="0" borderId="56" xfId="70" applyNumberFormat="1" applyFont="1" applyBorder="1"/>
    <xf numFmtId="184" fontId="0" fillId="0" borderId="56" xfId="70" applyNumberFormat="1" applyFont="1" applyBorder="1" applyAlignment="1">
      <alignment horizontal="center"/>
    </xf>
    <xf numFmtId="176" fontId="0" fillId="0" borderId="55" xfId="70" applyNumberFormat="1" applyFont="1" applyBorder="1"/>
    <xf numFmtId="176" fontId="0" fillId="0" borderId="48" xfId="70" applyNumberFormat="1" applyFont="1" applyBorder="1"/>
    <xf numFmtId="176" fontId="0" fillId="0" borderId="57" xfId="70" applyNumberFormat="1" applyFont="1" applyBorder="1"/>
    <xf numFmtId="0" fontId="0" fillId="0" borderId="0" xfId="52" applyFont="1"/>
    <xf numFmtId="0" fontId="0" fillId="0" borderId="0" xfId="65" applyFont="1" applyAlignment="1">
      <alignment horizontal="right"/>
    </xf>
    <xf numFmtId="180" fontId="0" fillId="0" borderId="41" xfId="91" applyNumberFormat="1" applyFont="1" applyBorder="1"/>
    <xf numFmtId="180" fontId="0" fillId="0" borderId="41" xfId="90" applyNumberFormat="1" applyFont="1" applyBorder="1"/>
    <xf numFmtId="180" fontId="0" fillId="0" borderId="57" xfId="88" applyNumberFormat="1" applyFont="1" applyBorder="1"/>
    <xf numFmtId="180" fontId="0" fillId="0" borderId="56" xfId="88" applyNumberFormat="1" applyFont="1" applyBorder="1"/>
    <xf numFmtId="180" fontId="0" fillId="0" borderId="57" xfId="90" applyNumberFormat="1" applyFont="1" applyBorder="1"/>
    <xf numFmtId="180" fontId="0" fillId="0" borderId="56" xfId="90" applyNumberFormat="1" applyFont="1" applyBorder="1"/>
    <xf numFmtId="0" fontId="0" fillId="0" borderId="57" xfId="90" applyFont="1" applyBorder="1"/>
    <xf numFmtId="0" fontId="0" fillId="0" borderId="56" xfId="90" applyFont="1" applyBorder="1"/>
    <xf numFmtId="0" fontId="0" fillId="0" borderId="41" xfId="90" applyFont="1" applyBorder="1" applyAlignment="1">
      <alignment horizontal="center"/>
    </xf>
    <xf numFmtId="0" fontId="0" fillId="0" borderId="85" xfId="75" applyFont="1" applyBorder="1" applyAlignment="1">
      <alignment horizontal="center"/>
    </xf>
    <xf numFmtId="180" fontId="0" fillId="0" borderId="73" xfId="90" applyNumberFormat="1" applyFont="1" applyBorder="1"/>
    <xf numFmtId="180" fontId="0" fillId="0" borderId="75" xfId="88" applyNumberFormat="1" applyFont="1" applyBorder="1"/>
    <xf numFmtId="180" fontId="0" fillId="0" borderId="74" xfId="88" applyNumberFormat="1" applyFont="1" applyBorder="1"/>
    <xf numFmtId="0" fontId="27" fillId="0" borderId="75" xfId="85" applyFont="1" applyBorder="1">
      <alignment vertical="center"/>
    </xf>
    <xf numFmtId="180" fontId="0" fillId="0" borderId="75" xfId="90" applyNumberFormat="1" applyFont="1" applyBorder="1"/>
    <xf numFmtId="180" fontId="0" fillId="0" borderId="74" xfId="90" applyNumberFormat="1" applyFont="1" applyBorder="1"/>
    <xf numFmtId="0" fontId="0" fillId="0" borderId="75" xfId="90" applyFont="1" applyBorder="1"/>
    <xf numFmtId="0" fontId="0" fillId="0" borderId="74" xfId="90" applyFont="1" applyBorder="1"/>
    <xf numFmtId="0" fontId="0" fillId="0" borderId="73" xfId="90" applyFont="1" applyBorder="1" applyAlignment="1">
      <alignment horizontal="center"/>
    </xf>
    <xf numFmtId="0" fontId="0" fillId="0" borderId="80" xfId="75" applyFont="1" applyBorder="1" applyAlignment="1">
      <alignment horizontal="center"/>
    </xf>
    <xf numFmtId="180" fontId="0" fillId="0" borderId="73" xfId="91" applyNumberFormat="1" applyFont="1" applyBorder="1"/>
    <xf numFmtId="180" fontId="0" fillId="0" borderId="16" xfId="91" applyNumberFormat="1" applyFont="1" applyBorder="1"/>
    <xf numFmtId="180" fontId="0" fillId="0" borderId="16" xfId="90" applyNumberFormat="1" applyFont="1" applyBorder="1"/>
    <xf numFmtId="180" fontId="0" fillId="0" borderId="66" xfId="88" applyNumberFormat="1" applyFont="1" applyBorder="1"/>
    <xf numFmtId="180" fontId="0" fillId="0" borderId="19" xfId="88" applyNumberFormat="1" applyFont="1" applyBorder="1"/>
    <xf numFmtId="0" fontId="27" fillId="0" borderId="66" xfId="85" applyFont="1" applyBorder="1">
      <alignment vertical="center"/>
    </xf>
    <xf numFmtId="180" fontId="0" fillId="0" borderId="66" xfId="90" applyNumberFormat="1" applyFont="1" applyBorder="1"/>
    <xf numFmtId="180" fontId="0" fillId="0" borderId="19" xfId="90" applyNumberFormat="1" applyFont="1" applyBorder="1"/>
    <xf numFmtId="0" fontId="0" fillId="0" borderId="66" xfId="90" applyFont="1" applyBorder="1"/>
    <xf numFmtId="0" fontId="0" fillId="0" borderId="19" xfId="90" applyFont="1" applyBorder="1"/>
    <xf numFmtId="0" fontId="0" fillId="0" borderId="16" xfId="90" applyFont="1" applyBorder="1" applyAlignment="1">
      <alignment horizontal="center"/>
    </xf>
    <xf numFmtId="0" fontId="0" fillId="0" borderId="28" xfId="75" applyFont="1" applyBorder="1" applyAlignment="1">
      <alignment horizontal="center"/>
    </xf>
    <xf numFmtId="180" fontId="0" fillId="0" borderId="17" xfId="88" applyNumberFormat="1" applyFont="1" applyBorder="1"/>
    <xf numFmtId="180" fontId="0" fillId="0" borderId="77" xfId="88" applyNumberFormat="1" applyFont="1" applyBorder="1"/>
    <xf numFmtId="180" fontId="0" fillId="0" borderId="48" xfId="76" applyNumberFormat="1" applyFont="1" applyBorder="1"/>
    <xf numFmtId="180" fontId="0" fillId="0" borderId="47" xfId="75" applyNumberFormat="1" applyFont="1" applyBorder="1"/>
    <xf numFmtId="180" fontId="0" fillId="0" borderId="49" xfId="70" applyNumberFormat="1" applyFont="1" applyBorder="1"/>
    <xf numFmtId="180" fontId="0" fillId="0" borderId="48" xfId="70" applyNumberFormat="1" applyFont="1" applyBorder="1"/>
    <xf numFmtId="180" fontId="0" fillId="0" borderId="49" xfId="75" applyNumberFormat="1" applyFont="1" applyBorder="1"/>
    <xf numFmtId="180" fontId="0" fillId="0" borderId="48" xfId="75" applyNumberFormat="1" applyFont="1" applyBorder="1"/>
    <xf numFmtId="0" fontId="0" fillId="0" borderId="0" xfId="0" applyAlignment="1">
      <alignment horizontal="right"/>
    </xf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42" xfId="0" applyBorder="1"/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22" xfId="0" applyBorder="1"/>
    <xf numFmtId="0" fontId="0" fillId="0" borderId="13" xfId="0" applyBorder="1"/>
    <xf numFmtId="0" fontId="0" fillId="0" borderId="24" xfId="0" applyBorder="1"/>
    <xf numFmtId="0" fontId="0" fillId="0" borderId="0" xfId="68" applyFont="1" applyAlignment="1">
      <alignment horizontal="right"/>
    </xf>
    <xf numFmtId="176" fontId="0" fillId="0" borderId="41" xfId="86" applyNumberFormat="1" applyFont="1" applyBorder="1" applyAlignment="1">
      <alignment horizontal="right"/>
    </xf>
    <xf numFmtId="176" fontId="0" fillId="0" borderId="41" xfId="87" applyNumberFormat="1" applyFont="1" applyBorder="1" applyAlignment="1">
      <alignment horizontal="right"/>
    </xf>
    <xf numFmtId="176" fontId="0" fillId="0" borderId="85" xfId="87" applyNumberFormat="1" applyFont="1" applyBorder="1" applyAlignment="1">
      <alignment horizontal="right"/>
    </xf>
    <xf numFmtId="176" fontId="0" fillId="0" borderId="73" xfId="86" applyNumberFormat="1" applyFont="1" applyBorder="1" applyAlignment="1">
      <alignment horizontal="right"/>
    </xf>
    <xf numFmtId="176" fontId="0" fillId="0" borderId="73" xfId="87" applyNumberFormat="1" applyFont="1" applyBorder="1" applyAlignment="1">
      <alignment horizontal="right"/>
    </xf>
    <xf numFmtId="176" fontId="0" fillId="0" borderId="80" xfId="87" applyNumberFormat="1" applyFont="1" applyBorder="1" applyAlignment="1">
      <alignment horizontal="right"/>
    </xf>
    <xf numFmtId="176" fontId="0" fillId="0" borderId="16" xfId="86" applyNumberFormat="1" applyFont="1" applyBorder="1" applyAlignment="1">
      <alignment horizontal="right"/>
    </xf>
    <xf numFmtId="176" fontId="0" fillId="0" borderId="16" xfId="92" applyNumberFormat="1" applyFont="1" applyBorder="1" applyAlignment="1">
      <alignment horizontal="right"/>
    </xf>
    <xf numFmtId="176" fontId="0" fillId="0" borderId="28" xfId="87" applyNumberFormat="1" applyFont="1" applyBorder="1" applyAlignment="1">
      <alignment horizontal="right"/>
    </xf>
    <xf numFmtId="176" fontId="0" fillId="0" borderId="48" xfId="34" applyNumberFormat="1" applyFont="1" applyFill="1" applyBorder="1" applyAlignment="1">
      <alignment horizontal="right"/>
    </xf>
    <xf numFmtId="176" fontId="0" fillId="0" borderId="50" xfId="34" applyNumberFormat="1" applyFont="1" applyFill="1" applyBorder="1" applyAlignment="1">
      <alignment horizontal="right"/>
    </xf>
    <xf numFmtId="0" fontId="8" fillId="0" borderId="0" xfId="55" applyFont="1" applyAlignment="1">
      <alignment horizontal="left"/>
    </xf>
    <xf numFmtId="0" fontId="0" fillId="0" borderId="28" xfId="60" applyFont="1" applyBorder="1" applyAlignment="1">
      <alignment horizontal="center"/>
    </xf>
    <xf numFmtId="176" fontId="0" fillId="0" borderId="46" xfId="34" applyNumberFormat="1" applyFont="1" applyFill="1" applyBorder="1"/>
    <xf numFmtId="0" fontId="0" fillId="0" borderId="141" xfId="59" applyFont="1" applyBorder="1" applyAlignment="1">
      <alignment horizontal="center"/>
    </xf>
    <xf numFmtId="176" fontId="5" fillId="0" borderId="27" xfId="34" applyNumberFormat="1" applyFont="1" applyFill="1" applyBorder="1"/>
    <xf numFmtId="0" fontId="0" fillId="0" borderId="67" xfId="59" applyFont="1" applyBorder="1" applyAlignment="1">
      <alignment horizontal="center"/>
    </xf>
    <xf numFmtId="0" fontId="8" fillId="0" borderId="0" xfId="54" applyFont="1"/>
    <xf numFmtId="0" fontId="0" fillId="0" borderId="73" xfId="57" applyFont="1" applyBorder="1" applyAlignment="1">
      <alignment horizontal="center" vertical="center"/>
    </xf>
    <xf numFmtId="0" fontId="0" fillId="0" borderId="0" xfId="67" applyFont="1" applyAlignment="1">
      <alignment horizontal="center" vertical="center" wrapText="1"/>
    </xf>
    <xf numFmtId="176" fontId="5" fillId="0" borderId="50" xfId="82" applyNumberFormat="1" applyFont="1" applyFill="1" applyBorder="1"/>
    <xf numFmtId="176" fontId="5" fillId="0" borderId="134" xfId="82" applyNumberFormat="1" applyFont="1" applyFill="1" applyBorder="1"/>
    <xf numFmtId="176" fontId="5" fillId="0" borderId="28" xfId="82" applyNumberFormat="1" applyFont="1" applyFill="1" applyBorder="1"/>
    <xf numFmtId="0" fontId="31" fillId="0" borderId="0" xfId="0" applyFont="1"/>
    <xf numFmtId="0" fontId="5" fillId="0" borderId="135" xfId="61" applyBorder="1" applyAlignment="1">
      <alignment horizontal="right"/>
    </xf>
    <xf numFmtId="0" fontId="5" fillId="0" borderId="18" xfId="61" applyBorder="1" applyAlignment="1">
      <alignment horizontal="right"/>
    </xf>
    <xf numFmtId="0" fontId="5" fillId="0" borderId="136" xfId="61" applyBorder="1" applyAlignment="1">
      <alignment horizontal="right"/>
    </xf>
    <xf numFmtId="177" fontId="5" fillId="0" borderId="119" xfId="71" applyNumberFormat="1" applyFont="1" applyBorder="1"/>
    <xf numFmtId="177" fontId="5" fillId="0" borderId="57" xfId="71" applyNumberFormat="1" applyFont="1" applyBorder="1"/>
    <xf numFmtId="177" fontId="5" fillId="0" borderId="85" xfId="71" applyNumberFormat="1" applyFont="1" applyBorder="1"/>
    <xf numFmtId="177" fontId="5" fillId="0" borderId="133" xfId="71" applyNumberFormat="1" applyFont="1" applyBorder="1"/>
    <xf numFmtId="177" fontId="5" fillId="0" borderId="75" xfId="71" applyNumberFormat="1" applyFont="1" applyBorder="1"/>
    <xf numFmtId="177" fontId="5" fillId="0" borderId="80" xfId="71" applyNumberFormat="1" applyFont="1" applyBorder="1"/>
    <xf numFmtId="177" fontId="5" fillId="0" borderId="75" xfId="71" applyNumberFormat="1" applyFont="1" applyBorder="1" applyAlignment="1">
      <alignment horizontal="center"/>
    </xf>
    <xf numFmtId="177" fontId="5" fillId="0" borderId="80" xfId="71" applyNumberFormat="1" applyFont="1" applyBorder="1" applyAlignment="1">
      <alignment horizontal="center"/>
    </xf>
    <xf numFmtId="177" fontId="5" fillId="0" borderId="121" xfId="71" applyNumberFormat="1" applyFont="1" applyBorder="1" applyAlignment="1">
      <alignment horizontal="center"/>
    </xf>
    <xf numFmtId="177" fontId="5" fillId="0" borderId="44" xfId="71" applyNumberFormat="1" applyFont="1" applyBorder="1" applyAlignment="1">
      <alignment horizontal="center"/>
    </xf>
    <xf numFmtId="177" fontId="5" fillId="0" borderId="43" xfId="71" applyNumberFormat="1" applyFont="1" applyBorder="1"/>
    <xf numFmtId="177" fontId="5" fillId="0" borderId="46" xfId="71" applyNumberFormat="1" applyFont="1" applyBorder="1"/>
    <xf numFmtId="176" fontId="5" fillId="0" borderId="47" xfId="82" applyNumberFormat="1" applyFont="1" applyFill="1" applyBorder="1"/>
    <xf numFmtId="176" fontId="5" fillId="0" borderId="16" xfId="82" applyNumberFormat="1" applyFont="1" applyFill="1" applyBorder="1"/>
    <xf numFmtId="176" fontId="5" fillId="0" borderId="19" xfId="82" applyNumberFormat="1" applyFont="1" applyFill="1" applyBorder="1"/>
    <xf numFmtId="176" fontId="5" fillId="0" borderId="80" xfId="82" applyNumberFormat="1" applyFont="1" applyFill="1" applyBorder="1"/>
    <xf numFmtId="176" fontId="5" fillId="0" borderId="26" xfId="72" applyNumberFormat="1" applyFont="1" applyBorder="1"/>
    <xf numFmtId="176" fontId="5" fillId="0" borderId="71" xfId="72" applyNumberFormat="1" applyFont="1" applyBorder="1"/>
    <xf numFmtId="176" fontId="5" fillId="0" borderId="30" xfId="72" applyNumberFormat="1" applyFont="1" applyBorder="1"/>
    <xf numFmtId="0" fontId="31" fillId="0" borderId="42" xfId="54" applyFont="1" applyBorder="1"/>
    <xf numFmtId="176" fontId="0" fillId="0" borderId="75" xfId="89" applyNumberFormat="1" applyFont="1" applyBorder="1"/>
    <xf numFmtId="180" fontId="0" fillId="0" borderId="78" xfId="91" applyNumberFormat="1" applyFont="1" applyBorder="1"/>
    <xf numFmtId="180" fontId="0" fillId="0" borderId="16" xfId="91" applyNumberFormat="1" applyFont="1" applyBorder="1" applyAlignment="1">
      <alignment horizontal="right"/>
    </xf>
    <xf numFmtId="180" fontId="27" fillId="0" borderId="47" xfId="91" applyNumberFormat="1" applyFont="1" applyBorder="1" applyAlignment="1">
      <alignment horizontal="right" shrinkToFit="1"/>
    </xf>
    <xf numFmtId="180" fontId="0" fillId="0" borderId="47" xfId="91" applyNumberFormat="1" applyFont="1" applyBorder="1" applyAlignment="1">
      <alignment horizontal="right" shrinkToFit="1"/>
    </xf>
    <xf numFmtId="176" fontId="5" fillId="0" borderId="56" xfId="69" applyNumberFormat="1" applyFont="1" applyBorder="1" applyAlignment="1">
      <alignment horizontal="right"/>
    </xf>
    <xf numFmtId="176" fontId="5" fillId="0" borderId="41" xfId="87" applyNumberFormat="1" applyBorder="1" applyAlignment="1">
      <alignment horizontal="right"/>
    </xf>
    <xf numFmtId="176" fontId="5" fillId="0" borderId="74" xfId="69" applyNumberFormat="1" applyFont="1" applyBorder="1" applyAlignment="1">
      <alignment horizontal="right"/>
    </xf>
    <xf numFmtId="176" fontId="5" fillId="0" borderId="73" xfId="87" applyNumberFormat="1" applyBorder="1" applyAlignment="1">
      <alignment horizontal="right"/>
    </xf>
    <xf numFmtId="176" fontId="5" fillId="0" borderId="78" xfId="87" applyNumberFormat="1" applyBorder="1" applyAlignment="1">
      <alignment horizontal="right"/>
    </xf>
    <xf numFmtId="176" fontId="5" fillId="0" borderId="19" xfId="69" applyNumberFormat="1" applyFont="1" applyBorder="1" applyAlignment="1">
      <alignment horizontal="right"/>
    </xf>
    <xf numFmtId="176" fontId="5" fillId="0" borderId="16" xfId="87" applyNumberFormat="1" applyBorder="1" applyAlignment="1">
      <alignment horizontal="right"/>
    </xf>
    <xf numFmtId="176" fontId="5" fillId="0" borderId="48" xfId="34" applyNumberFormat="1" applyFont="1" applyBorder="1" applyAlignment="1">
      <alignment horizontal="right"/>
    </xf>
    <xf numFmtId="176" fontId="5" fillId="0" borderId="48" xfId="34" applyNumberFormat="1" applyFont="1" applyFill="1" applyBorder="1" applyAlignment="1">
      <alignment horizontal="right"/>
    </xf>
    <xf numFmtId="182" fontId="5" fillId="0" borderId="45" xfId="70" applyNumberFormat="1" applyFont="1" applyBorder="1"/>
    <xf numFmtId="177" fontId="5" fillId="0" borderId="11" xfId="71" applyNumberFormat="1" applyFont="1" applyBorder="1"/>
    <xf numFmtId="177" fontId="5" fillId="0" borderId="17" xfId="71" applyNumberFormat="1" applyFont="1" applyBorder="1"/>
    <xf numFmtId="177" fontId="5" fillId="0" borderId="134" xfId="71" applyNumberFormat="1" applyFont="1" applyBorder="1"/>
    <xf numFmtId="177" fontId="5" fillId="0" borderId="142" xfId="71" applyNumberFormat="1" applyFont="1" applyBorder="1" applyAlignment="1">
      <alignment horizontal="center"/>
    </xf>
    <xf numFmtId="177" fontId="5" fillId="0" borderId="41" xfId="71" applyNumberFormat="1" applyFont="1" applyBorder="1" applyAlignment="1">
      <alignment horizontal="center"/>
    </xf>
    <xf numFmtId="177" fontId="5" fillId="0" borderId="85" xfId="71" applyNumberFormat="1" applyFont="1" applyBorder="1" applyAlignment="1">
      <alignment horizontal="center"/>
    </xf>
    <xf numFmtId="177" fontId="5" fillId="0" borderId="93" xfId="71" applyNumberFormat="1" applyFont="1" applyBorder="1" applyAlignment="1">
      <alignment horizontal="center"/>
    </xf>
    <xf numFmtId="177" fontId="5" fillId="0" borderId="93" xfId="71" applyNumberFormat="1" applyFont="1" applyBorder="1"/>
    <xf numFmtId="177" fontId="5" fillId="0" borderId="41" xfId="71" applyNumberFormat="1" applyFont="1" applyBorder="1"/>
    <xf numFmtId="38" fontId="0" fillId="0" borderId="56" xfId="89" applyNumberFormat="1" applyFont="1" applyBorder="1"/>
    <xf numFmtId="38" fontId="0" fillId="0" borderId="74" xfId="89" applyNumberFormat="1" applyFont="1" applyBorder="1"/>
    <xf numFmtId="38" fontId="0" fillId="0" borderId="19" xfId="89" applyNumberFormat="1" applyFont="1" applyBorder="1"/>
    <xf numFmtId="38" fontId="0" fillId="0" borderId="77" xfId="89" applyNumberFormat="1" applyFont="1" applyBorder="1"/>
    <xf numFmtId="38" fontId="0" fillId="0" borderId="65" xfId="89" applyNumberFormat="1" applyFont="1" applyBorder="1"/>
    <xf numFmtId="176" fontId="0" fillId="0" borderId="47" xfId="70" applyNumberFormat="1" applyFont="1" applyBorder="1"/>
    <xf numFmtId="180" fontId="0" fillId="0" borderId="56" xfId="91" applyNumberFormat="1" applyFont="1" applyBorder="1"/>
    <xf numFmtId="0" fontId="27" fillId="0" borderId="57" xfId="85" applyFont="1" applyBorder="1">
      <alignment vertical="center"/>
    </xf>
    <xf numFmtId="180" fontId="0" fillId="0" borderId="74" xfId="91" applyNumberFormat="1" applyFont="1" applyBorder="1"/>
    <xf numFmtId="180" fontId="0" fillId="0" borderId="73" xfId="91" applyNumberFormat="1" applyFont="1" applyBorder="1" applyAlignment="1">
      <alignment horizontal="right"/>
    </xf>
    <xf numFmtId="180" fontId="0" fillId="0" borderId="19" xfId="91" applyNumberFormat="1" applyFont="1" applyBorder="1"/>
    <xf numFmtId="180" fontId="0" fillId="0" borderId="10" xfId="91" applyNumberFormat="1" applyFont="1" applyBorder="1" applyAlignment="1">
      <alignment horizontal="right"/>
    </xf>
    <xf numFmtId="180" fontId="0" fillId="0" borderId="47" xfId="70" applyNumberFormat="1" applyFont="1" applyBorder="1"/>
    <xf numFmtId="0" fontId="0" fillId="0" borderId="86" xfId="66" applyFont="1" applyBorder="1"/>
    <xf numFmtId="0" fontId="0" fillId="0" borderId="91" xfId="66" applyFont="1" applyBorder="1"/>
    <xf numFmtId="0" fontId="0" fillId="0" borderId="47" xfId="66" applyFont="1" applyBorder="1"/>
    <xf numFmtId="0" fontId="0" fillId="0" borderId="92" xfId="66" applyFont="1" applyBorder="1"/>
    <xf numFmtId="0" fontId="0" fillId="0" borderId="93" xfId="66" applyFont="1" applyBorder="1"/>
    <xf numFmtId="0" fontId="0" fillId="0" borderId="56" xfId="66" applyFont="1" applyBorder="1"/>
    <xf numFmtId="0" fontId="0" fillId="0" borderId="48" xfId="66" applyFont="1" applyBorder="1"/>
    <xf numFmtId="0" fontId="0" fillId="0" borderId="94" xfId="66" applyFont="1" applyBorder="1"/>
    <xf numFmtId="0" fontId="0" fillId="0" borderId="79" xfId="66" applyFont="1" applyBorder="1"/>
    <xf numFmtId="0" fontId="0" fillId="0" borderId="95" xfId="66" applyFont="1" applyBorder="1"/>
    <xf numFmtId="0" fontId="0" fillId="0" borderId="96" xfId="66" applyFont="1" applyBorder="1"/>
    <xf numFmtId="0" fontId="0" fillId="0" borderId="97" xfId="66" applyFont="1" applyBorder="1"/>
    <xf numFmtId="0" fontId="0" fillId="0" borderId="98" xfId="66" applyFont="1" applyBorder="1"/>
    <xf numFmtId="0" fontId="0" fillId="0" borderId="99" xfId="66" applyFont="1" applyBorder="1"/>
    <xf numFmtId="0" fontId="0" fillId="0" borderId="74" xfId="66" applyFont="1" applyBorder="1"/>
    <xf numFmtId="0" fontId="0" fillId="0" borderId="81" xfId="66" applyFont="1" applyBorder="1"/>
    <xf numFmtId="0" fontId="0" fillId="0" borderId="139" xfId="66" applyFont="1" applyBorder="1"/>
    <xf numFmtId="0" fontId="0" fillId="0" borderId="59" xfId="66" applyFont="1" applyBorder="1"/>
    <xf numFmtId="0" fontId="0" fillId="0" borderId="60" xfId="66" applyFont="1" applyBorder="1"/>
    <xf numFmtId="0" fontId="0" fillId="0" borderId="64" xfId="66" applyFont="1" applyBorder="1"/>
    <xf numFmtId="0" fontId="0" fillId="0" borderId="62" xfId="66" applyFont="1" applyBorder="1"/>
    <xf numFmtId="0" fontId="0" fillId="0" borderId="61" xfId="66" applyFont="1" applyBorder="1"/>
    <xf numFmtId="0" fontId="0" fillId="0" borderId="100" xfId="66" applyFont="1" applyBorder="1"/>
    <xf numFmtId="0" fontId="0" fillId="0" borderId="101" xfId="66" applyFont="1" applyBorder="1"/>
    <xf numFmtId="0" fontId="0" fillId="0" borderId="25" xfId="66" applyFont="1" applyBorder="1"/>
    <xf numFmtId="0" fontId="0" fillId="0" borderId="102" xfId="66" applyFont="1" applyBorder="1"/>
    <xf numFmtId="0" fontId="0" fillId="0" borderId="138" xfId="66" applyFont="1" applyBorder="1"/>
    <xf numFmtId="0" fontId="0" fillId="0" borderId="103" xfId="66" applyFont="1" applyBorder="1"/>
    <xf numFmtId="38" fontId="0" fillId="0" borderId="104" xfId="34" applyFont="1" applyFill="1" applyBorder="1"/>
    <xf numFmtId="38" fontId="0" fillId="0" borderId="105" xfId="34" applyFont="1" applyFill="1" applyBorder="1"/>
    <xf numFmtId="0" fontId="0" fillId="0" borderId="106" xfId="66" applyFont="1" applyBorder="1"/>
    <xf numFmtId="176" fontId="0" fillId="0" borderId="73" xfId="77" applyNumberFormat="1" applyFont="1" applyBorder="1"/>
    <xf numFmtId="176" fontId="0" fillId="0" borderId="78" xfId="77" applyNumberFormat="1" applyFont="1" applyBorder="1"/>
    <xf numFmtId="176" fontId="0" fillId="0" borderId="140" xfId="77" applyNumberFormat="1" applyFont="1" applyBorder="1"/>
    <xf numFmtId="183" fontId="0" fillId="0" borderId="0" xfId="57" applyNumberFormat="1" applyFont="1" applyAlignment="1">
      <alignment horizontal="center" vertical="center"/>
    </xf>
    <xf numFmtId="178" fontId="0" fillId="0" borderId="0" xfId="57" applyNumberFormat="1" applyFont="1" applyAlignment="1">
      <alignment horizontal="right" vertical="center"/>
    </xf>
    <xf numFmtId="0" fontId="0" fillId="0" borderId="0" xfId="57" applyFont="1" applyAlignment="1">
      <alignment horizontal="right" vertical="center"/>
    </xf>
    <xf numFmtId="0" fontId="0" fillId="0" borderId="0" xfId="57" applyFont="1" applyAlignment="1">
      <alignment horizontal="center" vertical="center"/>
    </xf>
    <xf numFmtId="0" fontId="0" fillId="0" borderId="73" xfId="57" applyFont="1" applyBorder="1" applyAlignment="1">
      <alignment horizontal="center" vertical="center" wrapText="1"/>
    </xf>
    <xf numFmtId="0" fontId="29" fillId="0" borderId="80" xfId="57" applyFont="1" applyBorder="1" applyAlignment="1">
      <alignment horizontal="center" vertical="center" wrapText="1"/>
    </xf>
    <xf numFmtId="178" fontId="0" fillId="0" borderId="43" xfId="57" applyNumberFormat="1" applyFont="1" applyBorder="1" applyAlignment="1">
      <alignment vertical="center"/>
    </xf>
    <xf numFmtId="0" fontId="0" fillId="0" borderId="43" xfId="57" applyFont="1" applyBorder="1" applyAlignment="1">
      <alignment vertical="center"/>
    </xf>
    <xf numFmtId="0" fontId="0" fillId="0" borderId="46" xfId="57" applyFont="1" applyBorder="1" applyAlignment="1">
      <alignment vertical="center"/>
    </xf>
    <xf numFmtId="0" fontId="0" fillId="0" borderId="73" xfId="57" applyFont="1" applyBorder="1" applyAlignment="1">
      <alignment horizontal="center"/>
    </xf>
    <xf numFmtId="0" fontId="0" fillId="0" borderId="80" xfId="57" applyFont="1" applyBorder="1" applyAlignment="1">
      <alignment horizontal="center"/>
    </xf>
    <xf numFmtId="176" fontId="0" fillId="0" borderId="16" xfId="77" applyNumberFormat="1" applyFont="1" applyBorder="1"/>
    <xf numFmtId="176" fontId="0" fillId="0" borderId="145" xfId="77" applyNumberFormat="1" applyFont="1" applyBorder="1"/>
    <xf numFmtId="176" fontId="0" fillId="0" borderId="146" xfId="77" applyNumberFormat="1" applyFont="1" applyBorder="1"/>
    <xf numFmtId="176" fontId="0" fillId="0" borderId="26" xfId="77" applyNumberFormat="1" applyFont="1" applyBorder="1"/>
    <xf numFmtId="176" fontId="0" fillId="0" borderId="147" xfId="77" applyNumberFormat="1" applyFont="1" applyBorder="1"/>
    <xf numFmtId="176" fontId="0" fillId="0" borderId="148" xfId="77" applyNumberFormat="1" applyFont="1" applyBorder="1"/>
    <xf numFmtId="176" fontId="32" fillId="0" borderId="57" xfId="89" applyNumberFormat="1" applyFont="1" applyBorder="1"/>
    <xf numFmtId="0" fontId="32" fillId="0" borderId="41" xfId="0" applyFont="1" applyBorder="1" applyAlignment="1">
      <alignment vertical="center" shrinkToFit="1"/>
    </xf>
    <xf numFmtId="176" fontId="32" fillId="0" borderId="56" xfId="89" applyNumberFormat="1" applyFont="1" applyBorder="1"/>
    <xf numFmtId="176" fontId="32" fillId="0" borderId="41" xfId="88" applyNumberFormat="1" applyFont="1" applyBorder="1"/>
    <xf numFmtId="176" fontId="32" fillId="0" borderId="75" xfId="89" applyNumberFormat="1" applyFont="1" applyBorder="1"/>
    <xf numFmtId="0" fontId="32" fillId="0" borderId="73" xfId="0" applyFont="1" applyBorder="1" applyAlignment="1">
      <alignment vertical="center" shrinkToFit="1"/>
    </xf>
    <xf numFmtId="176" fontId="32" fillId="0" borderId="73" xfId="89" applyNumberFormat="1" applyFont="1" applyBorder="1" applyAlignment="1">
      <alignment horizontal="right"/>
    </xf>
    <xf numFmtId="176" fontId="32" fillId="0" borderId="73" xfId="88" applyNumberFormat="1" applyFont="1" applyBorder="1"/>
    <xf numFmtId="176" fontId="32" fillId="0" borderId="76" xfId="89" applyNumberFormat="1" applyFont="1" applyBorder="1" applyAlignment="1">
      <alignment horizontal="center"/>
    </xf>
    <xf numFmtId="176" fontId="32" fillId="0" borderId="78" xfId="89" applyNumberFormat="1" applyFont="1" applyBorder="1"/>
    <xf numFmtId="176" fontId="32" fillId="0" borderId="78" xfId="89" applyNumberFormat="1" applyFont="1" applyBorder="1" applyAlignment="1">
      <alignment horizontal="right"/>
    </xf>
    <xf numFmtId="176" fontId="32" fillId="0" borderId="73" xfId="89" applyNumberFormat="1" applyFont="1" applyBorder="1"/>
    <xf numFmtId="180" fontId="32" fillId="0" borderId="75" xfId="89" applyNumberFormat="1" applyFont="1" applyBorder="1" applyAlignment="1">
      <alignment horizontal="right"/>
    </xf>
    <xf numFmtId="180" fontId="32" fillId="0" borderId="73" xfId="89" applyNumberFormat="1" applyFont="1" applyBorder="1"/>
    <xf numFmtId="176" fontId="32" fillId="0" borderId="75" xfId="89" applyNumberFormat="1" applyFont="1" applyBorder="1" applyAlignment="1">
      <alignment horizontal="right"/>
    </xf>
    <xf numFmtId="176" fontId="32" fillId="0" borderId="143" xfId="89" applyNumberFormat="1" applyFont="1" applyBorder="1" applyAlignment="1">
      <alignment horizontal="center"/>
    </xf>
    <xf numFmtId="0" fontId="32" fillId="0" borderId="74" xfId="0" applyFont="1" applyBorder="1" applyAlignment="1">
      <alignment vertical="center" shrinkToFit="1"/>
    </xf>
    <xf numFmtId="176" fontId="32" fillId="0" borderId="144" xfId="89" applyNumberFormat="1" applyFont="1" applyBorder="1" applyAlignment="1">
      <alignment horizontal="center"/>
    </xf>
    <xf numFmtId="176" fontId="32" fillId="0" borderId="66" xfId="89" applyNumberFormat="1" applyFont="1" applyBorder="1"/>
    <xf numFmtId="180" fontId="32" fillId="0" borderId="66" xfId="89" applyNumberFormat="1" applyFont="1" applyBorder="1" applyAlignment="1">
      <alignment horizontal="right"/>
    </xf>
    <xf numFmtId="180" fontId="32" fillId="0" borderId="76" xfId="89" applyNumberFormat="1" applyFont="1" applyBorder="1" applyAlignment="1">
      <alignment horizontal="center"/>
    </xf>
    <xf numFmtId="176" fontId="32" fillId="0" borderId="109" xfId="88" applyNumberFormat="1" applyFont="1" applyBorder="1"/>
    <xf numFmtId="176" fontId="32" fillId="0" borderId="110" xfId="88" applyNumberFormat="1" applyFont="1" applyBorder="1"/>
    <xf numFmtId="49" fontId="32" fillId="0" borderId="63" xfId="89" applyNumberFormat="1" applyFont="1" applyBorder="1" applyAlignment="1">
      <alignment horizontal="right"/>
    </xf>
    <xf numFmtId="0" fontId="32" fillId="0" borderId="10" xfId="0" applyFont="1" applyBorder="1" applyAlignment="1">
      <alignment vertical="center" shrinkToFit="1"/>
    </xf>
    <xf numFmtId="49" fontId="32" fillId="0" borderId="65" xfId="89" applyNumberFormat="1" applyFont="1" applyBorder="1" applyAlignment="1">
      <alignment horizontal="right"/>
    </xf>
    <xf numFmtId="176" fontId="32" fillId="0" borderId="10" xfId="88" applyNumberFormat="1" applyFont="1" applyBorder="1"/>
    <xf numFmtId="176" fontId="33" fillId="0" borderId="56" xfId="89" applyNumberFormat="1" applyFont="1" applyBorder="1" applyAlignment="1">
      <alignment horizontal="right"/>
    </xf>
    <xf numFmtId="176" fontId="32" fillId="0" borderId="56" xfId="74" applyNumberFormat="1" applyFont="1" applyBorder="1"/>
    <xf numFmtId="176" fontId="34" fillId="0" borderId="56" xfId="89" applyNumberFormat="1" applyFont="1" applyBorder="1" applyAlignment="1">
      <alignment horizontal="right" shrinkToFit="1"/>
    </xf>
    <xf numFmtId="176" fontId="32" fillId="0" borderId="56" xfId="70" applyNumberFormat="1" applyFont="1" applyBorder="1"/>
    <xf numFmtId="179" fontId="32" fillId="0" borderId="43" xfId="74" applyNumberFormat="1" applyFont="1" applyBorder="1"/>
    <xf numFmtId="181" fontId="32" fillId="0" borderId="43" xfId="74" applyNumberFormat="1" applyFont="1" applyBorder="1"/>
    <xf numFmtId="181" fontId="32" fillId="0" borderId="43" xfId="70" applyNumberFormat="1" applyFont="1" applyBorder="1"/>
    <xf numFmtId="6" fontId="0" fillId="0" borderId="112" xfId="43" applyFont="1" applyBorder="1" applyAlignment="1">
      <alignment horizontal="center"/>
    </xf>
    <xf numFmtId="6" fontId="0" fillId="0" borderId="113" xfId="43" applyFont="1" applyBorder="1" applyAlignment="1">
      <alignment horizontal="center"/>
    </xf>
    <xf numFmtId="0" fontId="0" fillId="0" borderId="112" xfId="53" applyFont="1" applyBorder="1" applyAlignment="1">
      <alignment horizontal="center"/>
    </xf>
    <xf numFmtId="0" fontId="0" fillId="0" borderId="113" xfId="53" applyFont="1" applyBorder="1" applyAlignment="1">
      <alignment horizontal="center"/>
    </xf>
    <xf numFmtId="0" fontId="0" fillId="0" borderId="115" xfId="53" applyFont="1" applyBorder="1" applyAlignment="1">
      <alignment horizontal="center" vertical="center"/>
    </xf>
    <xf numFmtId="0" fontId="0" fillId="0" borderId="23" xfId="53" applyFont="1" applyBorder="1" applyAlignment="1">
      <alignment horizontal="center" vertical="center"/>
    </xf>
    <xf numFmtId="0" fontId="0" fillId="0" borderId="114" xfId="54" applyFont="1" applyBorder="1" applyAlignment="1">
      <alignment horizontal="center"/>
    </xf>
    <xf numFmtId="0" fontId="0" fillId="0" borderId="112" xfId="54" applyFont="1" applyBorder="1" applyAlignment="1">
      <alignment horizontal="center"/>
    </xf>
    <xf numFmtId="0" fontId="0" fillId="0" borderId="113" xfId="54" applyFont="1" applyBorder="1" applyAlignment="1">
      <alignment horizontal="center"/>
    </xf>
    <xf numFmtId="0" fontId="0" fillId="0" borderId="133" xfId="54" applyFont="1" applyBorder="1" applyAlignment="1">
      <alignment horizontal="center"/>
    </xf>
    <xf numFmtId="0" fontId="0" fillId="0" borderId="83" xfId="54" applyFont="1" applyBorder="1" applyAlignment="1">
      <alignment horizontal="center"/>
    </xf>
    <xf numFmtId="0" fontId="0" fillId="0" borderId="74" xfId="54" applyFont="1" applyBorder="1" applyAlignment="1">
      <alignment horizontal="center"/>
    </xf>
    <xf numFmtId="0" fontId="0" fillId="0" borderId="75" xfId="54" applyFont="1" applyBorder="1" applyAlignment="1">
      <alignment horizontal="center"/>
    </xf>
    <xf numFmtId="0" fontId="0" fillId="0" borderId="81" xfId="54" applyFont="1" applyBorder="1" applyAlignment="1">
      <alignment horizontal="center"/>
    </xf>
    <xf numFmtId="0" fontId="28" fillId="0" borderId="23" xfId="54" applyFont="1" applyBorder="1" applyAlignment="1">
      <alignment horizontal="center" vertical="center"/>
    </xf>
    <xf numFmtId="0" fontId="28" fillId="0" borderId="22" xfId="54" applyFont="1" applyBorder="1" applyAlignment="1">
      <alignment horizontal="center" vertical="center"/>
    </xf>
    <xf numFmtId="0" fontId="0" fillId="0" borderId="118" xfId="54" applyFont="1" applyBorder="1" applyAlignment="1">
      <alignment horizontal="left" vertical="center"/>
    </xf>
    <xf numFmtId="0" fontId="0" fillId="0" borderId="22" xfId="54" applyFont="1" applyBorder="1" applyAlignment="1">
      <alignment horizontal="left" vertical="center"/>
    </xf>
    <xf numFmtId="0" fontId="0" fillId="0" borderId="52" xfId="54" applyFont="1" applyBorder="1" applyAlignment="1">
      <alignment horizontal="center" vertical="center"/>
    </xf>
    <xf numFmtId="0" fontId="0" fillId="0" borderId="53" xfId="54" applyFont="1" applyBorder="1" applyAlignment="1">
      <alignment horizontal="center" vertical="center"/>
    </xf>
    <xf numFmtId="0" fontId="0" fillId="0" borderId="52" xfId="55" applyFont="1" applyBorder="1" applyAlignment="1">
      <alignment horizontal="center" vertical="center"/>
    </xf>
    <xf numFmtId="0" fontId="0" fillId="0" borderId="53" xfId="55" applyFont="1" applyBorder="1" applyAlignment="1">
      <alignment vertical="center"/>
    </xf>
    <xf numFmtId="0" fontId="0" fillId="0" borderId="58" xfId="55" applyFont="1" applyBorder="1" applyAlignment="1">
      <alignment vertical="center"/>
    </xf>
    <xf numFmtId="0" fontId="0" fillId="0" borderId="116" xfId="62" applyFont="1" applyBorder="1" applyAlignment="1">
      <alignment horizontal="center"/>
    </xf>
    <xf numFmtId="0" fontId="0" fillId="0" borderId="112" xfId="62" applyFont="1" applyBorder="1" applyAlignment="1">
      <alignment horizontal="center"/>
    </xf>
    <xf numFmtId="0" fontId="0" fillId="0" borderId="113" xfId="62" applyFont="1" applyBorder="1" applyAlignment="1">
      <alignment horizontal="center"/>
    </xf>
    <xf numFmtId="0" fontId="0" fillId="0" borderId="114" xfId="62" applyFont="1" applyBorder="1" applyAlignment="1">
      <alignment horizontal="center"/>
    </xf>
    <xf numFmtId="0" fontId="30" fillId="0" borderId="0" xfId="47" quotePrefix="1" applyFont="1"/>
    <xf numFmtId="0" fontId="0" fillId="0" borderId="116" xfId="73" applyFont="1" applyBorder="1" applyAlignment="1">
      <alignment horizontal="center"/>
    </xf>
    <xf numFmtId="0" fontId="0" fillId="0" borderId="117" xfId="73" applyFont="1" applyBorder="1" applyAlignment="1">
      <alignment horizontal="center"/>
    </xf>
    <xf numFmtId="0" fontId="0" fillId="0" borderId="34" xfId="73" applyFont="1" applyBorder="1" applyAlignment="1">
      <alignment wrapText="1"/>
    </xf>
    <xf numFmtId="0" fontId="0" fillId="0" borderId="21" xfId="73" applyFont="1" applyBorder="1" applyAlignment="1">
      <alignment wrapText="1"/>
    </xf>
    <xf numFmtId="0" fontId="0" fillId="0" borderId="35" xfId="73" applyFont="1" applyBorder="1" applyAlignment="1">
      <alignment horizontal="center"/>
    </xf>
    <xf numFmtId="0" fontId="0" fillId="0" borderId="33" xfId="73" applyFont="1" applyBorder="1" applyAlignment="1">
      <alignment horizontal="center"/>
    </xf>
    <xf numFmtId="0" fontId="0" fillId="0" borderId="112" xfId="73" applyFont="1" applyBorder="1" applyAlignment="1">
      <alignment horizontal="center"/>
    </xf>
    <xf numFmtId="185" fontId="8" fillId="0" borderId="0" xfId="0" applyNumberFormat="1" applyFont="1"/>
    <xf numFmtId="0" fontId="0" fillId="0" borderId="49" xfId="70" applyFont="1" applyBorder="1" applyAlignment="1">
      <alignment horizontal="center"/>
    </xf>
    <xf numFmtId="0" fontId="0" fillId="0" borderId="48" xfId="70" applyFont="1" applyBorder="1" applyAlignment="1">
      <alignment horizontal="center"/>
    </xf>
    <xf numFmtId="0" fontId="0" fillId="0" borderId="121" xfId="73" applyFont="1" applyBorder="1"/>
    <xf numFmtId="0" fontId="0" fillId="0" borderId="122" xfId="73" applyFont="1" applyBorder="1"/>
    <xf numFmtId="0" fontId="0" fillId="0" borderId="68" xfId="63" applyFont="1" applyBorder="1" applyAlignment="1">
      <alignment horizontal="right"/>
    </xf>
    <xf numFmtId="0" fontId="0" fillId="0" borderId="119" xfId="73" applyFont="1" applyBorder="1"/>
    <xf numFmtId="0" fontId="0" fillId="0" borderId="120" xfId="73" applyFont="1" applyBorder="1"/>
    <xf numFmtId="0" fontId="0" fillId="0" borderId="121" xfId="75" applyFont="1" applyBorder="1"/>
    <xf numFmtId="0" fontId="0" fillId="0" borderId="122" xfId="75" applyFont="1" applyBorder="1"/>
    <xf numFmtId="0" fontId="0" fillId="0" borderId="123" xfId="75" applyFont="1" applyBorder="1"/>
    <xf numFmtId="0" fontId="0" fillId="0" borderId="124" xfId="75" applyFont="1" applyBorder="1"/>
    <xf numFmtId="0" fontId="0" fillId="0" borderId="34" xfId="75" applyFont="1" applyBorder="1" applyAlignment="1">
      <alignment horizontal="center" wrapText="1"/>
    </xf>
    <xf numFmtId="0" fontId="0" fillId="0" borderId="21" xfId="75" applyFont="1" applyBorder="1" applyAlignment="1">
      <alignment horizontal="center" wrapText="1"/>
    </xf>
    <xf numFmtId="0" fontId="0" fillId="0" borderId="34" xfId="75" applyFont="1" applyBorder="1" applyAlignment="1">
      <alignment vertical="center" wrapText="1"/>
    </xf>
    <xf numFmtId="0" fontId="0" fillId="0" borderId="21" xfId="75" applyFont="1" applyBorder="1" applyAlignment="1">
      <alignment vertical="center" wrapText="1"/>
    </xf>
    <xf numFmtId="0" fontId="0" fillId="0" borderId="116" xfId="75" applyFont="1" applyBorder="1" applyAlignment="1">
      <alignment horizontal="center"/>
    </xf>
    <xf numFmtId="0" fontId="0" fillId="0" borderId="117" xfId="75" applyFont="1" applyBorder="1" applyAlignment="1">
      <alignment horizontal="center"/>
    </xf>
    <xf numFmtId="0" fontId="0" fillId="0" borderId="36" xfId="75" applyFont="1" applyBorder="1" applyAlignment="1">
      <alignment horizontal="center" vertical="center" wrapText="1"/>
    </xf>
    <xf numFmtId="0" fontId="0" fillId="0" borderId="29" xfId="0" applyBorder="1"/>
    <xf numFmtId="0" fontId="0" fillId="0" borderId="35" xfId="75" applyFont="1" applyBorder="1" applyAlignment="1">
      <alignment horizontal="center" vertical="center"/>
    </xf>
    <xf numFmtId="0" fontId="0" fillId="0" borderId="33" xfId="75" applyFont="1" applyBorder="1" applyAlignment="1">
      <alignment horizontal="center" vertical="center"/>
    </xf>
    <xf numFmtId="0" fontId="0" fillId="0" borderId="39" xfId="75" applyFont="1" applyBorder="1" applyAlignment="1">
      <alignment horizontal="center" vertical="center"/>
    </xf>
    <xf numFmtId="0" fontId="0" fillId="0" borderId="20" xfId="75" applyFont="1" applyBorder="1" applyAlignment="1">
      <alignment horizontal="center" vertical="center"/>
    </xf>
    <xf numFmtId="0" fontId="0" fillId="0" borderId="34" xfId="75" applyFont="1" applyBorder="1" applyAlignment="1">
      <alignment horizontal="center" vertical="center" wrapText="1"/>
    </xf>
    <xf numFmtId="0" fontId="0" fillId="0" borderId="21" xfId="75" applyFont="1" applyBorder="1" applyAlignment="1">
      <alignment horizontal="center" vertical="center" wrapText="1"/>
    </xf>
    <xf numFmtId="0" fontId="30" fillId="0" borderId="0" xfId="47" quotePrefix="1" applyFont="1" applyAlignment="1">
      <alignment shrinkToFit="1"/>
    </xf>
    <xf numFmtId="185" fontId="8" fillId="0" borderId="0" xfId="0" applyNumberFormat="1" applyFont="1" applyAlignment="1">
      <alignment horizontal="center"/>
    </xf>
    <xf numFmtId="0" fontId="0" fillId="0" borderId="31" xfId="75" applyFont="1" applyBorder="1" applyAlignment="1">
      <alignment horizontal="center" vertical="center" wrapText="1"/>
    </xf>
    <xf numFmtId="0" fontId="0" fillId="0" borderId="37" xfId="75" applyFont="1" applyBorder="1" applyAlignment="1">
      <alignment horizontal="center" vertical="center" wrapText="1"/>
    </xf>
    <xf numFmtId="0" fontId="0" fillId="0" borderId="35" xfId="75" applyFont="1" applyBorder="1" applyAlignment="1">
      <alignment horizontal="center" vertical="center" wrapText="1"/>
    </xf>
    <xf numFmtId="0" fontId="0" fillId="0" borderId="33" xfId="75" applyFont="1" applyBorder="1" applyAlignment="1">
      <alignment horizontal="center" vertical="center" wrapText="1"/>
    </xf>
    <xf numFmtId="0" fontId="0" fillId="0" borderId="39" xfId="75" applyFont="1" applyBorder="1" applyAlignment="1">
      <alignment horizontal="center" vertical="center" wrapText="1"/>
    </xf>
    <xf numFmtId="0" fontId="0" fillId="0" borderId="20" xfId="75" applyFont="1" applyBorder="1" applyAlignment="1">
      <alignment horizontal="center" vertical="center" wrapText="1"/>
    </xf>
    <xf numFmtId="0" fontId="0" fillId="0" borderId="125" xfId="75" applyFont="1" applyBorder="1" applyAlignment="1">
      <alignment vertical="center" wrapText="1"/>
    </xf>
    <xf numFmtId="0" fontId="0" fillId="0" borderId="126" xfId="75" applyFont="1" applyBorder="1" applyAlignment="1">
      <alignment vertical="center" wrapText="1"/>
    </xf>
    <xf numFmtId="0" fontId="0" fillId="0" borderId="32" xfId="75" applyFont="1" applyBorder="1" applyAlignment="1">
      <alignment horizontal="center" vertical="center" wrapText="1"/>
    </xf>
    <xf numFmtId="0" fontId="0" fillId="0" borderId="38" xfId="75" applyFont="1" applyBorder="1" applyAlignment="1">
      <alignment horizontal="center" vertical="center" wrapText="1"/>
    </xf>
    <xf numFmtId="0" fontId="0" fillId="0" borderId="1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14" xfId="0" applyBorder="1" applyAlignment="1">
      <alignment horizontal="center"/>
    </xf>
    <xf numFmtId="0" fontId="0" fillId="0" borderId="112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2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119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19" xfId="0" applyBorder="1" applyAlignment="1">
      <alignment vertical="center"/>
    </xf>
    <xf numFmtId="0" fontId="0" fillId="0" borderId="111" xfId="0" applyBorder="1" applyAlignment="1">
      <alignment horizontal="center"/>
    </xf>
    <xf numFmtId="0" fontId="0" fillId="0" borderId="1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90" xfId="57" applyFont="1" applyBorder="1" applyAlignment="1">
      <alignment horizontal="center" vertical="center"/>
    </xf>
    <xf numFmtId="0" fontId="0" fillId="0" borderId="43" xfId="57" applyFont="1" applyBorder="1" applyAlignment="1">
      <alignment horizontal="center" vertical="center"/>
    </xf>
    <xf numFmtId="0" fontId="0" fillId="0" borderId="43" xfId="67" applyFont="1" applyBorder="1" applyAlignment="1">
      <alignment horizontal="center" vertical="center" wrapText="1"/>
    </xf>
    <xf numFmtId="183" fontId="0" fillId="0" borderId="43" xfId="57" applyNumberFormat="1" applyFont="1" applyBorder="1" applyAlignment="1">
      <alignment horizontal="center" vertical="center"/>
    </xf>
    <xf numFmtId="0" fontId="0" fillId="0" borderId="0" xfId="57" applyFont="1"/>
    <xf numFmtId="0" fontId="0" fillId="0" borderId="0" xfId="0"/>
    <xf numFmtId="0" fontId="0" fillId="0" borderId="138" xfId="57" applyFont="1" applyBorder="1" applyAlignment="1">
      <alignment horizontal="right"/>
    </xf>
    <xf numFmtId="0" fontId="0" fillId="0" borderId="26" xfId="57" applyFont="1" applyBorder="1" applyAlignment="1">
      <alignment horizontal="right"/>
    </xf>
    <xf numFmtId="0" fontId="0" fillId="0" borderId="89" xfId="57" applyFont="1" applyBorder="1" applyAlignment="1">
      <alignment horizontal="left"/>
    </xf>
    <xf numFmtId="0" fontId="0" fillId="0" borderId="16" xfId="57" applyFont="1" applyBorder="1" applyAlignment="1">
      <alignment horizontal="left"/>
    </xf>
    <xf numFmtId="0" fontId="0" fillId="0" borderId="131" xfId="57" applyFont="1" applyBorder="1" applyAlignment="1">
      <alignment horizontal="center"/>
    </xf>
    <xf numFmtId="0" fontId="0" fillId="0" borderId="132" xfId="57" applyFont="1" applyBorder="1" applyAlignment="1">
      <alignment horizontal="center"/>
    </xf>
    <xf numFmtId="0" fontId="0" fillId="0" borderId="98" xfId="57" applyFont="1" applyBorder="1" applyAlignment="1">
      <alignment horizontal="left"/>
    </xf>
    <xf numFmtId="0" fontId="0" fillId="0" borderId="73" xfId="57" applyFont="1" applyBorder="1" applyAlignment="1">
      <alignment horizontal="left"/>
    </xf>
    <xf numFmtId="0" fontId="0" fillId="0" borderId="131" xfId="57" applyFont="1" applyBorder="1" applyAlignment="1">
      <alignment horizontal="center" vertical="center"/>
    </xf>
    <xf numFmtId="0" fontId="0" fillId="0" borderId="73" xfId="57" applyFont="1" applyBorder="1" applyAlignment="1">
      <alignment horizontal="center" vertical="center"/>
    </xf>
    <xf numFmtId="0" fontId="0" fillId="0" borderId="131" xfId="57" applyFont="1" applyBorder="1" applyAlignment="1">
      <alignment horizontal="center" vertical="center" wrapText="1"/>
    </xf>
    <xf numFmtId="0" fontId="0" fillId="0" borderId="132" xfId="57" applyFont="1" applyBorder="1" applyAlignment="1">
      <alignment horizontal="center" vertical="center" wrapText="1"/>
    </xf>
    <xf numFmtId="0" fontId="0" fillId="0" borderId="130" xfId="57" applyFont="1" applyBorder="1" applyAlignment="1">
      <alignment horizontal="center" vertical="center"/>
    </xf>
    <xf numFmtId="0" fontId="0" fillId="0" borderId="98" xfId="57" applyFont="1" applyBorder="1" applyAlignment="1">
      <alignment horizontal="center" vertical="center"/>
    </xf>
    <xf numFmtId="0" fontId="0" fillId="0" borderId="0" xfId="58" quotePrefix="1" applyFont="1" applyAlignment="1">
      <alignment horizontal="right"/>
    </xf>
    <xf numFmtId="0" fontId="0" fillId="0" borderId="123" xfId="68" applyFont="1" applyBorder="1"/>
    <xf numFmtId="0" fontId="0" fillId="0" borderId="124" xfId="68" applyFont="1" applyBorder="1"/>
    <xf numFmtId="0" fontId="0" fillId="0" borderId="121" xfId="68" applyFont="1" applyBorder="1"/>
    <xf numFmtId="0" fontId="0" fillId="0" borderId="122" xfId="68" applyFont="1" applyBorder="1"/>
    <xf numFmtId="0" fontId="0" fillId="0" borderId="31" xfId="68" applyFont="1" applyBorder="1" applyAlignment="1">
      <alignment vertical="center"/>
    </xf>
    <xf numFmtId="0" fontId="0" fillId="0" borderId="37" xfId="68" applyFont="1" applyBorder="1" applyAlignment="1">
      <alignment vertical="center"/>
    </xf>
    <xf numFmtId="0" fontId="0" fillId="0" borderId="32" xfId="68" applyFont="1" applyBorder="1" applyAlignment="1">
      <alignment vertical="center"/>
    </xf>
    <xf numFmtId="0" fontId="0" fillId="0" borderId="38" xfId="68" applyFont="1" applyBorder="1" applyAlignment="1">
      <alignment vertical="center"/>
    </xf>
    <xf numFmtId="0" fontId="0" fillId="0" borderId="34" xfId="68" applyFont="1" applyBorder="1" applyAlignment="1">
      <alignment vertical="center" wrapText="1"/>
    </xf>
    <xf numFmtId="0" fontId="0" fillId="0" borderId="21" xfId="68" applyFont="1" applyBorder="1" applyAlignment="1">
      <alignment vertical="center" wrapText="1"/>
    </xf>
    <xf numFmtId="0" fontId="0" fillId="0" borderId="116" xfId="68" applyFont="1" applyBorder="1" applyAlignment="1">
      <alignment horizontal="center"/>
    </xf>
    <xf numFmtId="0" fontId="0" fillId="0" borderId="113" xfId="68" applyFont="1" applyBorder="1" applyAlignment="1">
      <alignment horizontal="center"/>
    </xf>
    <xf numFmtId="0" fontId="0" fillId="0" borderId="125" xfId="68" applyFont="1" applyBorder="1" applyAlignment="1">
      <alignment vertical="center" wrapText="1"/>
    </xf>
    <xf numFmtId="0" fontId="0" fillId="0" borderId="126" xfId="68" applyFont="1" applyBorder="1" applyAlignment="1">
      <alignment vertical="center" wrapText="1"/>
    </xf>
    <xf numFmtId="0" fontId="0" fillId="0" borderId="117" xfId="68" applyFont="1" applyBorder="1" applyAlignment="1">
      <alignment horizontal="center"/>
    </xf>
  </cellXfs>
  <cellStyles count="11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メモ 2 2" xfId="80" xr:uid="{00000000-0005-0000-0000-00001D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3000000}"/>
    <cellStyle name="桁区切り 2 2" xfId="82" xr:uid="{00000000-0005-0000-0000-000024000000}"/>
    <cellStyle name="桁区切り 3" xfId="81" xr:uid="{00000000-0005-0000-0000-000025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通貨" xfId="43" builtinId="7"/>
    <cellStyle name="通貨 2" xfId="83" xr:uid="{00000000-0005-0000-0000-00002E000000}"/>
    <cellStyle name="通貨 2 2" xfId="94" xr:uid="{00000000-0005-0000-0000-00002F000000}"/>
    <cellStyle name="通貨 2 2 2" xfId="100" xr:uid="{00000000-0005-0000-0000-000030000000}"/>
    <cellStyle name="通貨 2 2 2 2" xfId="112" xr:uid="{00000000-0005-0000-0000-000031000000}"/>
    <cellStyle name="通貨 2 2 3" xfId="106" xr:uid="{00000000-0005-0000-0000-000032000000}"/>
    <cellStyle name="通貨 2 3" xfId="98" xr:uid="{00000000-0005-0000-0000-000033000000}"/>
    <cellStyle name="通貨 2 3 2" xfId="110" xr:uid="{00000000-0005-0000-0000-000034000000}"/>
    <cellStyle name="通貨 2 4" xfId="104" xr:uid="{00000000-0005-0000-0000-000035000000}"/>
    <cellStyle name="通貨 3" xfId="93" xr:uid="{00000000-0005-0000-0000-000036000000}"/>
    <cellStyle name="通貨 3 2" xfId="99" xr:uid="{00000000-0005-0000-0000-000037000000}"/>
    <cellStyle name="通貨 3 2 2" xfId="111" xr:uid="{00000000-0005-0000-0000-000038000000}"/>
    <cellStyle name="通貨 3 3" xfId="105" xr:uid="{00000000-0005-0000-0000-000039000000}"/>
    <cellStyle name="通貨 4" xfId="97" xr:uid="{00000000-0005-0000-0000-00003A000000}"/>
    <cellStyle name="通貨 4 2" xfId="109" xr:uid="{00000000-0005-0000-0000-00003B000000}"/>
    <cellStyle name="通貨 5" xfId="103" xr:uid="{00000000-0005-0000-0000-00003C000000}"/>
    <cellStyle name="入力" xfId="44" builtinId="20" customBuiltin="1"/>
    <cellStyle name="標準" xfId="0" builtinId="0"/>
    <cellStyle name="標準 2" xfId="95" xr:uid="{00000000-0005-0000-0000-00003F000000}"/>
    <cellStyle name="標準 2 2" xfId="101" xr:uid="{00000000-0005-0000-0000-000040000000}"/>
    <cellStyle name="標準 2 2 2" xfId="113" xr:uid="{00000000-0005-0000-0000-000041000000}"/>
    <cellStyle name="標準 2 3" xfId="107" xr:uid="{00000000-0005-0000-0000-000042000000}"/>
    <cellStyle name="標準 3" xfId="96" xr:uid="{00000000-0005-0000-0000-000043000000}"/>
    <cellStyle name="標準 3 2" xfId="102" xr:uid="{00000000-0005-0000-0000-000044000000}"/>
    <cellStyle name="標準 3 2 2" xfId="114" xr:uid="{00000000-0005-0000-0000-000045000000}"/>
    <cellStyle name="標準 3 3" xfId="108" xr:uid="{00000000-0005-0000-0000-000046000000}"/>
    <cellStyle name="標準_（４）小学校 2" xfId="84" xr:uid="{00000000-0005-0000-0000-000047000000}"/>
    <cellStyle name="標準_（４）小学校_（４）小学校" xfId="45" xr:uid="{00000000-0005-0000-0000-000048000000}"/>
    <cellStyle name="標準_（４）小学校_2" xfId="46" xr:uid="{00000000-0005-0000-0000-000049000000}"/>
    <cellStyle name="標準_（５）中学校 2" xfId="85" xr:uid="{00000000-0005-0000-0000-00004A000000}"/>
    <cellStyle name="標準_（５）中学校_2" xfId="47" xr:uid="{00000000-0005-0000-0000-00004B000000}"/>
    <cellStyle name="標準_（７）校外施設_（７）校外施設" xfId="48" xr:uid="{00000000-0005-0000-0000-00004C000000}"/>
    <cellStyle name="標準_（７）校外施設_1" xfId="49" xr:uid="{00000000-0005-0000-0000-00004D000000}"/>
    <cellStyle name="標準_11-2　学校教育" xfId="50" xr:uid="{00000000-0005-0000-0000-00004E000000}"/>
    <cellStyle name="標準_11-２　学校教育" xfId="51" xr:uid="{00000000-0005-0000-0000-00004F000000}"/>
    <cellStyle name="標準_11-2　学校教育 16" xfId="86" xr:uid="{00000000-0005-0000-0000-000050000000}"/>
    <cellStyle name="標準_11－2　学校教育　86～89" xfId="52" xr:uid="{00000000-0005-0000-0000-000051000000}"/>
    <cellStyle name="標準_11－2　学校教育　86～89_（１）小・中学校現況（区立）" xfId="53" xr:uid="{00000000-0005-0000-0000-000052000000}"/>
    <cellStyle name="標準_11－2　学校教育　86～89_（２）特別支援学級の運営状況（区立）" xfId="54" xr:uid="{00000000-0005-0000-0000-000053000000}"/>
    <cellStyle name="標準_11－2　学校教育　86～89_（３）就学奨励者数" xfId="55" xr:uid="{00000000-0005-0000-0000-000054000000}"/>
    <cellStyle name="標準_11－2　学校教育　86～89_（５）中学校" xfId="56" xr:uid="{00000000-0005-0000-0000-000055000000}"/>
    <cellStyle name="標準_11－2　学校教育　86～89_（７）校外施設" xfId="57" xr:uid="{00000000-0005-0000-0000-000056000000}"/>
    <cellStyle name="標準_11－2　学校教育　86～89_（８）幼稚園" xfId="58" xr:uid="{00000000-0005-0000-0000-000057000000}"/>
    <cellStyle name="標準_11-２　学校教育_（１）小・中学校現況（区立）" xfId="59" xr:uid="{00000000-0005-0000-0000-000058000000}"/>
    <cellStyle name="標準_11-２　学校教育_（１）小・中学校現況（区立）_12-2-（１）小・中学校現況（区立）" xfId="60" xr:uid="{00000000-0005-0000-0000-000059000000}"/>
    <cellStyle name="標準_11-２　学校教育_（２）特別支援学級の運営状況（区立）" xfId="61" xr:uid="{00000000-0005-0000-0000-00005A000000}"/>
    <cellStyle name="標準_11-２　学校教育_（３）就学奨励者数" xfId="62" xr:uid="{00000000-0005-0000-0000-00005B000000}"/>
    <cellStyle name="標準_11-２　学校教育_（４）小学校" xfId="63" xr:uid="{00000000-0005-0000-0000-00005C000000}"/>
    <cellStyle name="標準_11-2　学校教育_（５）中学校" xfId="64" xr:uid="{00000000-0005-0000-0000-00005D000000}"/>
    <cellStyle name="標準_11-２　学校教育_（５）中学校" xfId="65" xr:uid="{00000000-0005-0000-0000-00005E000000}"/>
    <cellStyle name="標準_11-2　学校教育_（６）区立中学校卒業者進路状況" xfId="66" xr:uid="{00000000-0005-0000-0000-00005F000000}"/>
    <cellStyle name="標準_11-２　学校教育_（７）校外施設" xfId="67" xr:uid="{00000000-0005-0000-0000-000060000000}"/>
    <cellStyle name="標準_11-２　学校教育_（８）幼稚園" xfId="68" xr:uid="{00000000-0005-0000-0000-000061000000}"/>
    <cellStyle name="標準_11-2　学校教育_（８）幼稚園_（８）幼稚園" xfId="69" xr:uid="{00000000-0005-0000-0000-000062000000}"/>
    <cellStyle name="標準_11-2　学校教育_（８）幼稚園_（８）幼稚園 2" xfId="87" xr:uid="{00000000-0005-0000-0000-000063000000}"/>
    <cellStyle name="標準_１９　学校教育" xfId="70" xr:uid="{00000000-0005-0000-0000-000064000000}"/>
    <cellStyle name="標準_１９　学校教育 2" xfId="88" xr:uid="{00000000-0005-0000-0000-000065000000}"/>
    <cellStyle name="標準_１９　学校教育_（２）特別支援学級の運営状況（区立）_（２）特別支援学級の運営状況（区立）" xfId="71" xr:uid="{00000000-0005-0000-0000-000066000000}"/>
    <cellStyle name="標準_１９　学校教育_（３）就学奨励者数_（３）就学奨励者数" xfId="72" xr:uid="{00000000-0005-0000-0000-000067000000}"/>
    <cellStyle name="標準_１９　学校教育_（４）小学校" xfId="73" xr:uid="{00000000-0005-0000-0000-000068000000}"/>
    <cellStyle name="標準_１９　学校教育_（４）小学校_（４）小学校" xfId="74" xr:uid="{00000000-0005-0000-0000-000069000000}"/>
    <cellStyle name="標準_１９　学校教育_（４）小学校_（４）小学校 2" xfId="89" xr:uid="{00000000-0005-0000-0000-00006A000000}"/>
    <cellStyle name="標準_１９　学校教育_（５）中学校" xfId="75" xr:uid="{00000000-0005-0000-0000-00006B000000}"/>
    <cellStyle name="標準_１９　学校教育_（５）中学校 2 2" xfId="90" xr:uid="{00000000-0005-0000-0000-00006C000000}"/>
    <cellStyle name="標準_１９　学校教育_（５）中学校_（５）中学校" xfId="76" xr:uid="{00000000-0005-0000-0000-00006D000000}"/>
    <cellStyle name="標準_１９　学校教育_（５）中学校_（５）中学校 2" xfId="91" xr:uid="{00000000-0005-0000-0000-00006E000000}"/>
    <cellStyle name="標準_１９　学校教育_（７）校外施設_（７）校外施設" xfId="77" xr:uid="{00000000-0005-0000-0000-00006F000000}"/>
    <cellStyle name="標準_１９　学校教育_（８）幼稚園_（８）幼稚園" xfId="78" xr:uid="{00000000-0005-0000-0000-000070000000}"/>
    <cellStyle name="標準_１９　学校教育_（８）幼稚園_（８）幼稚園 2" xfId="92" xr:uid="{00000000-0005-0000-0000-000071000000}"/>
    <cellStyle name="良い" xfId="79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262302</xdr:colOff>
      <xdr:row>6</xdr:row>
      <xdr:rowOff>4887</xdr:rowOff>
    </xdr:from>
    <xdr:to>
      <xdr:col>8</xdr:col>
      <xdr:colOff>432153</xdr:colOff>
      <xdr:row>7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5703899" y="1098498"/>
          <a:ext cx="169851" cy="162684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402953</xdr:colOff>
      <xdr:row>7</xdr:row>
      <xdr:rowOff>159727</xdr:rowOff>
    </xdr:from>
    <xdr:to>
      <xdr:col>8</xdr:col>
      <xdr:colOff>582953</xdr:colOff>
      <xdr:row>9</xdr:row>
      <xdr:rowOff>7573</xdr:rowOff>
    </xdr:to>
    <xdr:sp macro="" textlink="">
      <xdr:nvSpPr>
        <xdr:cNvPr id="19" name="Oval 6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/>
        </xdr:cNvSpPr>
      </xdr:nvSpPr>
      <xdr:spPr bwMode="auto">
        <a:xfrm>
          <a:off x="5844550" y="1420908"/>
          <a:ext cx="180000" cy="182984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317500</xdr:colOff>
      <xdr:row>10</xdr:row>
      <xdr:rowOff>0</xdr:rowOff>
    </xdr:from>
    <xdr:to>
      <xdr:col>8</xdr:col>
      <xdr:colOff>582084</xdr:colOff>
      <xdr:row>11</xdr:row>
      <xdr:rowOff>8820</xdr:rowOff>
    </xdr:to>
    <xdr:sp macro="" textlink="">
      <xdr:nvSpPr>
        <xdr:cNvPr id="21" name="Oval 6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5759097" y="1763889"/>
          <a:ext cx="264584" cy="176389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285750</xdr:colOff>
      <xdr:row>13</xdr:row>
      <xdr:rowOff>157283</xdr:rowOff>
    </xdr:from>
    <xdr:to>
      <xdr:col>9</xdr:col>
      <xdr:colOff>0</xdr:colOff>
      <xdr:row>14</xdr:row>
      <xdr:rowOff>158750</xdr:rowOff>
    </xdr:to>
    <xdr:sp macro="" textlink="">
      <xdr:nvSpPr>
        <xdr:cNvPr id="24" name="Oval 6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rrowheads="1"/>
        </xdr:cNvSpPr>
      </xdr:nvSpPr>
      <xdr:spPr bwMode="auto">
        <a:xfrm>
          <a:off x="5727700" y="2417883"/>
          <a:ext cx="349250" cy="166567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399018</xdr:colOff>
      <xdr:row>15</xdr:row>
      <xdr:rowOff>163636</xdr:rowOff>
    </xdr:from>
    <xdr:to>
      <xdr:col>8</xdr:col>
      <xdr:colOff>579018</xdr:colOff>
      <xdr:row>17</xdr:row>
      <xdr:rowOff>9989</xdr:rowOff>
    </xdr:to>
    <xdr:sp macro="" textlink="">
      <xdr:nvSpPr>
        <xdr:cNvPr id="25" name="Oval 6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rrowheads="1"/>
        </xdr:cNvSpPr>
      </xdr:nvSpPr>
      <xdr:spPr bwMode="auto">
        <a:xfrm>
          <a:off x="5840615" y="2765372"/>
          <a:ext cx="180000" cy="181492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401896</xdr:colOff>
      <xdr:row>22</xdr:row>
      <xdr:rowOff>162413</xdr:rowOff>
    </xdr:from>
    <xdr:to>
      <xdr:col>8</xdr:col>
      <xdr:colOff>581896</xdr:colOff>
      <xdr:row>24</xdr:row>
      <xdr:rowOff>10259</xdr:rowOff>
    </xdr:to>
    <xdr:sp macro="" textlink="">
      <xdr:nvSpPr>
        <xdr:cNvPr id="27" name="Oval 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5843493" y="3937135"/>
          <a:ext cx="180000" cy="182985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177718</xdr:colOff>
      <xdr:row>28</xdr:row>
      <xdr:rowOff>162414</xdr:rowOff>
    </xdr:from>
    <xdr:to>
      <xdr:col>8</xdr:col>
      <xdr:colOff>357718</xdr:colOff>
      <xdr:row>30</xdr:row>
      <xdr:rowOff>5375</xdr:rowOff>
    </xdr:to>
    <xdr:sp macro="" textlink="">
      <xdr:nvSpPr>
        <xdr:cNvPr id="30" name="Oval 6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5624064" y="4920029"/>
          <a:ext cx="180000" cy="180000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215656</xdr:colOff>
      <xdr:row>30</xdr:row>
      <xdr:rowOff>19050</xdr:rowOff>
    </xdr:from>
    <xdr:to>
      <xdr:col>8</xdr:col>
      <xdr:colOff>412750</xdr:colOff>
      <xdr:row>31</xdr:row>
      <xdr:rowOff>12700</xdr:rowOff>
    </xdr:to>
    <xdr:sp macro="" textlink="">
      <xdr:nvSpPr>
        <xdr:cNvPr id="31" name="Oval 6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rrowheads="1"/>
        </xdr:cNvSpPr>
      </xdr:nvSpPr>
      <xdr:spPr bwMode="auto">
        <a:xfrm>
          <a:off x="5657606" y="5092700"/>
          <a:ext cx="197094" cy="165100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285750</xdr:colOff>
      <xdr:row>13</xdr:row>
      <xdr:rowOff>157283</xdr:rowOff>
    </xdr:from>
    <xdr:to>
      <xdr:col>9</xdr:col>
      <xdr:colOff>0</xdr:colOff>
      <xdr:row>14</xdr:row>
      <xdr:rowOff>158750</xdr:rowOff>
    </xdr:to>
    <xdr:sp macro="" textlink="">
      <xdr:nvSpPr>
        <xdr:cNvPr id="17" name="Oval 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5727700" y="2417883"/>
          <a:ext cx="349250" cy="166567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311855</xdr:colOff>
      <xdr:row>25</xdr:row>
      <xdr:rowOff>8819</xdr:rowOff>
    </xdr:from>
    <xdr:to>
      <xdr:col>8</xdr:col>
      <xdr:colOff>582084</xdr:colOff>
      <xdr:row>26</xdr:row>
      <xdr:rowOff>1412</xdr:rowOff>
    </xdr:to>
    <xdr:sp macro="" textlink="">
      <xdr:nvSpPr>
        <xdr:cNvPr id="23" name="Oval 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5753452" y="4286250"/>
          <a:ext cx="270229" cy="160162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177718</xdr:colOff>
      <xdr:row>28</xdr:row>
      <xdr:rowOff>162414</xdr:rowOff>
    </xdr:from>
    <xdr:to>
      <xdr:col>8</xdr:col>
      <xdr:colOff>357718</xdr:colOff>
      <xdr:row>30</xdr:row>
      <xdr:rowOff>5375</xdr:rowOff>
    </xdr:to>
    <xdr:sp macro="" textlink="">
      <xdr:nvSpPr>
        <xdr:cNvPr id="28" name="Oval 6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rrowheads="1"/>
        </xdr:cNvSpPr>
      </xdr:nvSpPr>
      <xdr:spPr bwMode="auto">
        <a:xfrm>
          <a:off x="5619668" y="4899514"/>
          <a:ext cx="180000" cy="179511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412399</xdr:colOff>
      <xdr:row>12</xdr:row>
      <xdr:rowOff>3174</xdr:rowOff>
    </xdr:from>
    <xdr:to>
      <xdr:col>8</xdr:col>
      <xdr:colOff>592399</xdr:colOff>
      <xdr:row>13</xdr:row>
      <xdr:rowOff>12240</xdr:rowOff>
    </xdr:to>
    <xdr:sp macro="" textlink="">
      <xdr:nvSpPr>
        <xdr:cNvPr id="32" name="Oval 6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rrowheads="1"/>
        </xdr:cNvSpPr>
      </xdr:nvSpPr>
      <xdr:spPr bwMode="auto">
        <a:xfrm>
          <a:off x="5853996" y="2102202"/>
          <a:ext cx="180000" cy="176635"/>
        </a:xfrm>
        <a:prstGeom prst="ellipse">
          <a:avLst/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8</xdr:col>
      <xdr:colOff>317092</xdr:colOff>
      <xdr:row>21</xdr:row>
      <xdr:rowOff>0</xdr:rowOff>
    </xdr:from>
    <xdr:to>
      <xdr:col>8</xdr:col>
      <xdr:colOff>511527</xdr:colOff>
      <xdr:row>22</xdr:row>
      <xdr:rowOff>1303</xdr:rowOff>
    </xdr:to>
    <xdr:sp macro="" textlink="">
      <xdr:nvSpPr>
        <xdr:cNvPr id="16" name="Oval 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5758689" y="3607153"/>
          <a:ext cx="194435" cy="168872"/>
        </a:xfrm>
        <a:prstGeom prst="ellipse">
          <a:avLst/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271462</xdr:colOff>
      <xdr:row>15</xdr:row>
      <xdr:rowOff>42863</xdr:rowOff>
    </xdr:from>
    <xdr:to>
      <xdr:col>8</xdr:col>
      <xdr:colOff>436562</xdr:colOff>
      <xdr:row>16</xdr:row>
      <xdr:rowOff>42863</xdr:rowOff>
    </xdr:to>
    <xdr:sp macro="" textlink="">
      <xdr:nvSpPr>
        <xdr:cNvPr id="2" name="フローチャート: 結合子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899025" y="2662238"/>
          <a:ext cx="165100" cy="174625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444500</xdr:colOff>
      <xdr:row>7</xdr:row>
      <xdr:rowOff>12700</xdr:rowOff>
    </xdr:from>
    <xdr:to>
      <xdr:col>8</xdr:col>
      <xdr:colOff>615950</xdr:colOff>
      <xdr:row>8</xdr:row>
      <xdr:rowOff>31750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5060950" y="1282700"/>
          <a:ext cx="171450" cy="184150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463550</xdr:colOff>
      <xdr:row>13</xdr:row>
      <xdr:rowOff>0</xdr:rowOff>
    </xdr:from>
    <xdr:to>
      <xdr:col>8</xdr:col>
      <xdr:colOff>660400</xdr:colOff>
      <xdr:row>14</xdr:row>
      <xdr:rowOff>6350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080000" y="2260600"/>
          <a:ext cx="196850" cy="171450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428625</xdr:colOff>
      <xdr:row>14</xdr:row>
      <xdr:rowOff>0</xdr:rowOff>
    </xdr:from>
    <xdr:to>
      <xdr:col>8</xdr:col>
      <xdr:colOff>612775</xdr:colOff>
      <xdr:row>15</xdr:row>
      <xdr:rowOff>0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5056188" y="2444750"/>
          <a:ext cx="184150" cy="174625"/>
        </a:xfrm>
        <a:prstGeom prst="flowChartConnector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3"/>
  </sheetPr>
  <dimension ref="A1:L15"/>
  <sheetViews>
    <sheetView showGridLines="0" tabSelected="1" zoomScale="90" zoomScaleNormal="90" workbookViewId="0"/>
  </sheetViews>
  <sheetFormatPr defaultColWidth="9" defaultRowHeight="13.5" x14ac:dyDescent="0.15"/>
  <cols>
    <col min="2" max="2" width="15.125" customWidth="1"/>
    <col min="3" max="11" width="8.875" customWidth="1"/>
    <col min="13" max="13" width="0.625" customWidth="1"/>
  </cols>
  <sheetData>
    <row r="1" spans="1:12" ht="17.25" x14ac:dyDescent="0.2">
      <c r="A1" t="s">
        <v>232</v>
      </c>
      <c r="B1" s="31" t="s">
        <v>236</v>
      </c>
      <c r="C1" s="31"/>
    </row>
    <row r="2" spans="1:12" ht="17.25" x14ac:dyDescent="0.2">
      <c r="A2" t="s">
        <v>233</v>
      </c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4.25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5" t="s">
        <v>193</v>
      </c>
    </row>
    <row r="4" spans="1:12" x14ac:dyDescent="0.15">
      <c r="B4" s="481" t="s">
        <v>6</v>
      </c>
      <c r="C4" s="477" t="s">
        <v>312</v>
      </c>
      <c r="D4" s="477"/>
      <c r="E4" s="477"/>
      <c r="F4" s="477"/>
      <c r="G4" s="478"/>
      <c r="H4" s="479" t="s">
        <v>313</v>
      </c>
      <c r="I4" s="479"/>
      <c r="J4" s="479"/>
      <c r="K4" s="479"/>
      <c r="L4" s="480"/>
    </row>
    <row r="5" spans="1:12" ht="14.25" thickBot="1" x14ac:dyDescent="0.2">
      <c r="B5" s="482"/>
      <c r="C5" s="6" t="s">
        <v>335</v>
      </c>
      <c r="D5" s="7" t="s">
        <v>336</v>
      </c>
      <c r="E5" s="195" t="s">
        <v>337</v>
      </c>
      <c r="F5" s="6" t="s">
        <v>338</v>
      </c>
      <c r="G5" s="320" t="s">
        <v>339</v>
      </c>
      <c r="H5" s="9" t="s">
        <v>335</v>
      </c>
      <c r="I5" s="8" t="s">
        <v>336</v>
      </c>
      <c r="J5" s="8" t="s">
        <v>337</v>
      </c>
      <c r="K5" s="322" t="s">
        <v>338</v>
      </c>
      <c r="L5" s="324" t="s">
        <v>339</v>
      </c>
    </row>
    <row r="6" spans="1:12" ht="14.25" thickTop="1" x14ac:dyDescent="0.15">
      <c r="B6" s="10" t="s">
        <v>9</v>
      </c>
      <c r="C6" s="11">
        <v>25</v>
      </c>
      <c r="D6" s="12">
        <v>25</v>
      </c>
      <c r="E6" s="72">
        <v>25</v>
      </c>
      <c r="F6" s="11">
        <v>25</v>
      </c>
      <c r="G6" s="328">
        <v>25</v>
      </c>
      <c r="H6" s="15">
        <v>10</v>
      </c>
      <c r="I6" s="14">
        <v>10</v>
      </c>
      <c r="J6" s="14">
        <v>10</v>
      </c>
      <c r="K6" s="17">
        <v>10</v>
      </c>
      <c r="L6" s="329">
        <v>10</v>
      </c>
    </row>
    <row r="7" spans="1:12" x14ac:dyDescent="0.15">
      <c r="B7" s="16" t="s">
        <v>10</v>
      </c>
      <c r="C7" s="17">
        <v>377</v>
      </c>
      <c r="D7" s="18">
        <v>381</v>
      </c>
      <c r="E7" s="15">
        <v>388</v>
      </c>
      <c r="F7" s="17">
        <v>396</v>
      </c>
      <c r="G7" s="329">
        <v>404</v>
      </c>
      <c r="H7" s="20">
        <v>133</v>
      </c>
      <c r="I7" s="19">
        <v>128</v>
      </c>
      <c r="J7" s="19">
        <v>133</v>
      </c>
      <c r="K7" s="21">
        <v>137</v>
      </c>
      <c r="L7" s="330">
        <v>134</v>
      </c>
    </row>
    <row r="8" spans="1:12" x14ac:dyDescent="0.15">
      <c r="B8" s="16" t="s">
        <v>11</v>
      </c>
      <c r="C8" s="21">
        <v>10249</v>
      </c>
      <c r="D8" s="22">
        <v>10316</v>
      </c>
      <c r="E8" s="20">
        <v>10398</v>
      </c>
      <c r="F8" s="21">
        <v>10466</v>
      </c>
      <c r="G8" s="330">
        <v>10481</v>
      </c>
      <c r="H8" s="20">
        <v>4010</v>
      </c>
      <c r="I8" s="19">
        <v>3986</v>
      </c>
      <c r="J8" s="19">
        <v>4007</v>
      </c>
      <c r="K8" s="323">
        <v>4011</v>
      </c>
      <c r="L8" s="330">
        <v>4002</v>
      </c>
    </row>
    <row r="9" spans="1:12" ht="14.25" thickBot="1" x14ac:dyDescent="0.2">
      <c r="B9" s="23" t="s">
        <v>12</v>
      </c>
      <c r="C9" s="25">
        <v>674</v>
      </c>
      <c r="D9" s="26">
        <v>654</v>
      </c>
      <c r="E9" s="27">
        <v>669</v>
      </c>
      <c r="F9" s="25">
        <v>676</v>
      </c>
      <c r="G9" s="321">
        <v>695</v>
      </c>
      <c r="H9" s="27">
        <v>271</v>
      </c>
      <c r="I9" s="24">
        <v>271</v>
      </c>
      <c r="J9" s="24">
        <v>276</v>
      </c>
      <c r="K9" s="25">
        <v>290</v>
      </c>
      <c r="L9" s="321">
        <v>293</v>
      </c>
    </row>
    <row r="10" spans="1:12" x14ac:dyDescent="0.15">
      <c r="B10" s="4"/>
      <c r="C10" s="28"/>
      <c r="D10" s="28"/>
      <c r="E10" s="29"/>
      <c r="F10" s="29"/>
      <c r="G10" s="29"/>
      <c r="H10" s="28"/>
      <c r="I10" s="28"/>
      <c r="J10" s="28"/>
      <c r="K10" s="28"/>
      <c r="L10" s="28"/>
    </row>
    <row r="11" spans="1:12" x14ac:dyDescent="0.15">
      <c r="B11" s="4" t="s">
        <v>13</v>
      </c>
      <c r="C11" s="4"/>
      <c r="D11" s="4"/>
      <c r="E11" s="4"/>
      <c r="F11" s="4"/>
      <c r="G11" s="4"/>
      <c r="H11" s="4"/>
      <c r="I11" s="4"/>
      <c r="J11" s="4"/>
      <c r="K11" s="4"/>
      <c r="L11" s="30"/>
    </row>
    <row r="12" spans="1:12" x14ac:dyDescent="0.15">
      <c r="B12" s="4" t="s">
        <v>303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15">
      <c r="B13" s="4" t="s">
        <v>264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15">
      <c r="B14" s="4" t="s">
        <v>282</v>
      </c>
    </row>
    <row r="15" spans="1:12" x14ac:dyDescent="0.15">
      <c r="B15" s="4" t="s">
        <v>288</v>
      </c>
    </row>
  </sheetData>
  <mergeCells count="3">
    <mergeCell ref="C4:G4"/>
    <mergeCell ref="H4:L4"/>
    <mergeCell ref="B4:B5"/>
  </mergeCells>
  <phoneticPr fontId="7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3"/>
  </sheetPr>
  <dimension ref="A1:AG18"/>
  <sheetViews>
    <sheetView showGridLines="0" zoomScale="82" zoomScaleNormal="82" workbookViewId="0"/>
  </sheetViews>
  <sheetFormatPr defaultColWidth="9" defaultRowHeight="13.5" x14ac:dyDescent="0.15"/>
  <cols>
    <col min="2" max="2" width="11.125" customWidth="1"/>
    <col min="3" max="32" width="5.125" customWidth="1"/>
    <col min="33" max="33" width="15.875" customWidth="1"/>
    <col min="34" max="34" width="0.875" customWidth="1"/>
  </cols>
  <sheetData>
    <row r="1" spans="1:33" ht="17.25" x14ac:dyDescent="0.2">
      <c r="A1" t="s">
        <v>232</v>
      </c>
      <c r="B1" s="31" t="s">
        <v>234</v>
      </c>
    </row>
    <row r="2" spans="1:33" ht="17.25" x14ac:dyDescent="0.2">
      <c r="A2" t="s">
        <v>233</v>
      </c>
      <c r="B2" s="325" t="s">
        <v>176</v>
      </c>
      <c r="C2" s="325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3" ht="14.25" thickBot="1" x14ac:dyDescent="0.2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3" t="s">
        <v>227</v>
      </c>
    </row>
    <row r="4" spans="1:33" x14ac:dyDescent="0.15">
      <c r="B4" s="495" t="s">
        <v>14</v>
      </c>
      <c r="C4" s="483" t="s">
        <v>340</v>
      </c>
      <c r="D4" s="484"/>
      <c r="E4" s="484"/>
      <c r="F4" s="484"/>
      <c r="G4" s="484"/>
      <c r="H4" s="485"/>
      <c r="I4" s="483" t="s">
        <v>336</v>
      </c>
      <c r="J4" s="484"/>
      <c r="K4" s="484"/>
      <c r="L4" s="484"/>
      <c r="M4" s="484"/>
      <c r="N4" s="485"/>
      <c r="O4" s="483" t="s">
        <v>337</v>
      </c>
      <c r="P4" s="484"/>
      <c r="Q4" s="484"/>
      <c r="R4" s="484"/>
      <c r="S4" s="484"/>
      <c r="T4" s="485"/>
      <c r="U4" s="483" t="s">
        <v>338</v>
      </c>
      <c r="V4" s="484"/>
      <c r="W4" s="484"/>
      <c r="X4" s="484"/>
      <c r="Y4" s="484"/>
      <c r="Z4" s="485"/>
      <c r="AA4" s="483" t="s">
        <v>339</v>
      </c>
      <c r="AB4" s="484"/>
      <c r="AC4" s="484"/>
      <c r="AD4" s="484"/>
      <c r="AE4" s="484"/>
      <c r="AF4" s="485"/>
      <c r="AG4" s="34"/>
    </row>
    <row r="5" spans="1:33" x14ac:dyDescent="0.15">
      <c r="B5" s="496"/>
      <c r="C5" s="486" t="s">
        <v>7</v>
      </c>
      <c r="D5" s="487"/>
      <c r="E5" s="488"/>
      <c r="F5" s="489" t="s">
        <v>8</v>
      </c>
      <c r="G5" s="487"/>
      <c r="H5" s="490"/>
      <c r="I5" s="486" t="s">
        <v>7</v>
      </c>
      <c r="J5" s="487"/>
      <c r="K5" s="488"/>
      <c r="L5" s="489" t="s">
        <v>8</v>
      </c>
      <c r="M5" s="487"/>
      <c r="N5" s="490"/>
      <c r="O5" s="486" t="s">
        <v>165</v>
      </c>
      <c r="P5" s="487"/>
      <c r="Q5" s="488"/>
      <c r="R5" s="489" t="s">
        <v>166</v>
      </c>
      <c r="S5" s="487"/>
      <c r="T5" s="490"/>
      <c r="U5" s="486" t="s">
        <v>165</v>
      </c>
      <c r="V5" s="487"/>
      <c r="W5" s="488"/>
      <c r="X5" s="489" t="s">
        <v>166</v>
      </c>
      <c r="Y5" s="487"/>
      <c r="Z5" s="490"/>
      <c r="AA5" s="486" t="s">
        <v>165</v>
      </c>
      <c r="AB5" s="487"/>
      <c r="AC5" s="488"/>
      <c r="AD5" s="489" t="s">
        <v>166</v>
      </c>
      <c r="AE5" s="487"/>
      <c r="AF5" s="490"/>
      <c r="AG5" s="35" t="s">
        <v>15</v>
      </c>
    </row>
    <row r="6" spans="1:33" ht="14.25" thickBot="1" x14ac:dyDescent="0.2">
      <c r="B6" s="496"/>
      <c r="C6" s="37" t="s">
        <v>275</v>
      </c>
      <c r="D6" s="36" t="s">
        <v>16</v>
      </c>
      <c r="E6" s="36" t="s">
        <v>276</v>
      </c>
      <c r="F6" s="36" t="s">
        <v>275</v>
      </c>
      <c r="G6" s="36" t="s">
        <v>16</v>
      </c>
      <c r="H6" s="38" t="s">
        <v>277</v>
      </c>
      <c r="I6" s="37" t="s">
        <v>275</v>
      </c>
      <c r="J6" s="36" t="s">
        <v>16</v>
      </c>
      <c r="K6" s="36" t="s">
        <v>276</v>
      </c>
      <c r="L6" s="36" t="s">
        <v>275</v>
      </c>
      <c r="M6" s="36" t="s">
        <v>16</v>
      </c>
      <c r="N6" s="38" t="s">
        <v>277</v>
      </c>
      <c r="O6" s="37" t="s">
        <v>167</v>
      </c>
      <c r="P6" s="36" t="s">
        <v>168</v>
      </c>
      <c r="Q6" s="36" t="s">
        <v>169</v>
      </c>
      <c r="R6" s="36" t="s">
        <v>167</v>
      </c>
      <c r="S6" s="36" t="s">
        <v>168</v>
      </c>
      <c r="T6" s="38" t="s">
        <v>170</v>
      </c>
      <c r="U6" s="37" t="s">
        <v>167</v>
      </c>
      <c r="V6" s="36" t="s">
        <v>168</v>
      </c>
      <c r="W6" s="36" t="s">
        <v>169</v>
      </c>
      <c r="X6" s="36" t="s">
        <v>167</v>
      </c>
      <c r="Y6" s="36" t="s">
        <v>168</v>
      </c>
      <c r="Z6" s="38" t="s">
        <v>170</v>
      </c>
      <c r="AA6" s="37" t="s">
        <v>167</v>
      </c>
      <c r="AB6" s="36" t="s">
        <v>168</v>
      </c>
      <c r="AC6" s="36" t="s">
        <v>169</v>
      </c>
      <c r="AD6" s="36" t="s">
        <v>167</v>
      </c>
      <c r="AE6" s="36" t="s">
        <v>168</v>
      </c>
      <c r="AF6" s="38" t="s">
        <v>170</v>
      </c>
      <c r="AG6" s="39"/>
    </row>
    <row r="7" spans="1:33" ht="14.25" thickTop="1" x14ac:dyDescent="0.15">
      <c r="B7" s="493" t="s">
        <v>19</v>
      </c>
      <c r="C7" s="41" t="s">
        <v>17</v>
      </c>
      <c r="D7" s="40" t="s">
        <v>16</v>
      </c>
      <c r="E7" s="40" t="s">
        <v>18</v>
      </c>
      <c r="F7" s="40" t="s">
        <v>17</v>
      </c>
      <c r="G7" s="40" t="s">
        <v>16</v>
      </c>
      <c r="H7" s="42" t="s">
        <v>18</v>
      </c>
      <c r="I7" s="41" t="s">
        <v>17</v>
      </c>
      <c r="J7" s="40" t="s">
        <v>16</v>
      </c>
      <c r="K7" s="40" t="s">
        <v>18</v>
      </c>
      <c r="L7" s="40" t="s">
        <v>17</v>
      </c>
      <c r="M7" s="40" t="s">
        <v>16</v>
      </c>
      <c r="N7" s="42" t="s">
        <v>18</v>
      </c>
      <c r="O7" s="41" t="s">
        <v>17</v>
      </c>
      <c r="P7" s="40" t="s">
        <v>16</v>
      </c>
      <c r="Q7" s="40" t="s">
        <v>18</v>
      </c>
      <c r="R7" s="40" t="s">
        <v>17</v>
      </c>
      <c r="S7" s="40" t="s">
        <v>16</v>
      </c>
      <c r="T7" s="42" t="s">
        <v>18</v>
      </c>
      <c r="U7" s="41" t="s">
        <v>17</v>
      </c>
      <c r="V7" s="40" t="s">
        <v>16</v>
      </c>
      <c r="W7" s="40" t="s">
        <v>18</v>
      </c>
      <c r="X7" s="40" t="s">
        <v>17</v>
      </c>
      <c r="Y7" s="40" t="s">
        <v>16</v>
      </c>
      <c r="Z7" s="42" t="s">
        <v>18</v>
      </c>
      <c r="AA7" s="332" t="s">
        <v>17</v>
      </c>
      <c r="AB7" s="333" t="s">
        <v>16</v>
      </c>
      <c r="AC7" s="333" t="s">
        <v>18</v>
      </c>
      <c r="AD7" s="333" t="s">
        <v>17</v>
      </c>
      <c r="AE7" s="333" t="s">
        <v>16</v>
      </c>
      <c r="AF7" s="334" t="s">
        <v>18</v>
      </c>
      <c r="AG7" s="43"/>
    </row>
    <row r="8" spans="1:33" x14ac:dyDescent="0.15">
      <c r="B8" s="494"/>
      <c r="C8" s="44">
        <v>9</v>
      </c>
      <c r="D8" s="45">
        <v>21</v>
      </c>
      <c r="E8" s="45">
        <v>136</v>
      </c>
      <c r="F8" s="45">
        <v>5</v>
      </c>
      <c r="G8" s="45">
        <v>10</v>
      </c>
      <c r="H8" s="46">
        <v>64</v>
      </c>
      <c r="I8" s="44">
        <v>9</v>
      </c>
      <c r="J8" s="45">
        <v>23</v>
      </c>
      <c r="K8" s="45">
        <v>149</v>
      </c>
      <c r="L8" s="45">
        <v>5</v>
      </c>
      <c r="M8" s="45">
        <v>10</v>
      </c>
      <c r="N8" s="46">
        <v>65</v>
      </c>
      <c r="O8" s="44">
        <v>9</v>
      </c>
      <c r="P8" s="45">
        <v>24</v>
      </c>
      <c r="Q8" s="45">
        <v>155</v>
      </c>
      <c r="R8" s="45">
        <v>5</v>
      </c>
      <c r="S8" s="45">
        <v>11</v>
      </c>
      <c r="T8" s="46">
        <v>71</v>
      </c>
      <c r="U8" s="44">
        <v>9</v>
      </c>
      <c r="V8" s="45">
        <v>25</v>
      </c>
      <c r="W8" s="45">
        <v>160</v>
      </c>
      <c r="X8" s="45">
        <v>5</v>
      </c>
      <c r="Y8" s="45">
        <v>11</v>
      </c>
      <c r="Z8" s="46">
        <v>75</v>
      </c>
      <c r="AA8" s="335">
        <v>9</v>
      </c>
      <c r="AB8" s="336">
        <v>24</v>
      </c>
      <c r="AC8" s="336">
        <v>156</v>
      </c>
      <c r="AD8" s="336">
        <v>5</v>
      </c>
      <c r="AE8" s="336">
        <v>12</v>
      </c>
      <c r="AF8" s="337">
        <v>79</v>
      </c>
      <c r="AG8" s="47"/>
    </row>
    <row r="9" spans="1:33" s="331" customFormat="1" x14ac:dyDescent="0.15">
      <c r="B9" s="491" t="s">
        <v>320</v>
      </c>
      <c r="C9" s="370" t="s">
        <v>316</v>
      </c>
      <c r="D9" s="371" t="s">
        <v>317</v>
      </c>
      <c r="E9" s="371" t="s">
        <v>319</v>
      </c>
      <c r="F9" s="371" t="s">
        <v>316</v>
      </c>
      <c r="G9" s="371" t="s">
        <v>317</v>
      </c>
      <c r="H9" s="372" t="s">
        <v>319</v>
      </c>
      <c r="I9" s="370" t="s">
        <v>316</v>
      </c>
      <c r="J9" s="371" t="s">
        <v>317</v>
      </c>
      <c r="K9" s="371" t="s">
        <v>319</v>
      </c>
      <c r="L9" s="371" t="s">
        <v>316</v>
      </c>
      <c r="M9" s="371" t="s">
        <v>317</v>
      </c>
      <c r="N9" s="372" t="s">
        <v>319</v>
      </c>
      <c r="O9" s="370" t="s">
        <v>316</v>
      </c>
      <c r="P9" s="371" t="s">
        <v>317</v>
      </c>
      <c r="Q9" s="371" t="s">
        <v>319</v>
      </c>
      <c r="R9" s="371" t="s">
        <v>316</v>
      </c>
      <c r="S9" s="371" t="s">
        <v>317</v>
      </c>
      <c r="T9" s="372" t="s">
        <v>319</v>
      </c>
      <c r="U9" s="370" t="s">
        <v>316</v>
      </c>
      <c r="V9" s="371" t="s">
        <v>317</v>
      </c>
      <c r="W9" s="371" t="s">
        <v>319</v>
      </c>
      <c r="X9" s="371" t="s">
        <v>316</v>
      </c>
      <c r="Y9" s="371" t="s">
        <v>317</v>
      </c>
      <c r="Z9" s="372" t="s">
        <v>319</v>
      </c>
      <c r="AA9" s="370" t="s">
        <v>316</v>
      </c>
      <c r="AB9" s="371" t="s">
        <v>317</v>
      </c>
      <c r="AC9" s="371" t="s">
        <v>318</v>
      </c>
      <c r="AD9" s="371" t="s">
        <v>316</v>
      </c>
      <c r="AE9" s="371" t="s">
        <v>317</v>
      </c>
      <c r="AF9" s="372" t="s">
        <v>319</v>
      </c>
      <c r="AG9" s="354"/>
    </row>
    <row r="10" spans="1:33" s="331" customFormat="1" x14ac:dyDescent="0.15">
      <c r="B10" s="492"/>
      <c r="C10" s="373" t="s">
        <v>294</v>
      </c>
      <c r="D10" s="374" t="s">
        <v>294</v>
      </c>
      <c r="E10" s="374" t="s">
        <v>294</v>
      </c>
      <c r="F10" s="374" t="s">
        <v>294</v>
      </c>
      <c r="G10" s="374" t="s">
        <v>294</v>
      </c>
      <c r="H10" s="375" t="s">
        <v>294</v>
      </c>
      <c r="I10" s="376" t="s">
        <v>294</v>
      </c>
      <c r="J10" s="374" t="s">
        <v>294</v>
      </c>
      <c r="K10" s="374" t="s">
        <v>294</v>
      </c>
      <c r="L10" s="374" t="s">
        <v>294</v>
      </c>
      <c r="M10" s="374" t="s">
        <v>294</v>
      </c>
      <c r="N10" s="375" t="s">
        <v>294</v>
      </c>
      <c r="O10" s="376" t="s">
        <v>294</v>
      </c>
      <c r="P10" s="374" t="s">
        <v>294</v>
      </c>
      <c r="Q10" s="374" t="s">
        <v>294</v>
      </c>
      <c r="R10" s="374" t="s">
        <v>294</v>
      </c>
      <c r="S10" s="374" t="s">
        <v>294</v>
      </c>
      <c r="T10" s="375" t="s">
        <v>294</v>
      </c>
      <c r="U10" s="376" t="s">
        <v>294</v>
      </c>
      <c r="V10" s="374" t="s">
        <v>294</v>
      </c>
      <c r="W10" s="374" t="s">
        <v>294</v>
      </c>
      <c r="X10" s="374" t="s">
        <v>294</v>
      </c>
      <c r="Y10" s="374" t="s">
        <v>294</v>
      </c>
      <c r="Z10" s="375" t="s">
        <v>294</v>
      </c>
      <c r="AA10" s="377">
        <v>2</v>
      </c>
      <c r="AB10" s="378">
        <v>2</v>
      </c>
      <c r="AC10" s="378">
        <v>7</v>
      </c>
      <c r="AD10" s="378">
        <v>1</v>
      </c>
      <c r="AE10" s="378">
        <v>1</v>
      </c>
      <c r="AF10" s="337">
        <v>3</v>
      </c>
      <c r="AG10" s="354"/>
    </row>
    <row r="11" spans="1:33" x14ac:dyDescent="0.15">
      <c r="B11" s="48" t="s">
        <v>20</v>
      </c>
      <c r="C11" s="49">
        <v>1</v>
      </c>
      <c r="D11" s="50">
        <v>1</v>
      </c>
      <c r="E11" s="50">
        <v>-5</v>
      </c>
      <c r="F11" s="50">
        <v>1</v>
      </c>
      <c r="G11" s="50">
        <v>1</v>
      </c>
      <c r="H11" s="51">
        <v>-5</v>
      </c>
      <c r="I11" s="49">
        <v>1</v>
      </c>
      <c r="J11" s="50">
        <v>1</v>
      </c>
      <c r="K11" s="50">
        <v>-5</v>
      </c>
      <c r="L11" s="50">
        <v>1</v>
      </c>
      <c r="M11" s="50">
        <v>1</v>
      </c>
      <c r="N11" s="51">
        <v>-8</v>
      </c>
      <c r="O11" s="49">
        <v>1</v>
      </c>
      <c r="P11" s="50">
        <v>1</v>
      </c>
      <c r="Q11" s="50">
        <v>-4</v>
      </c>
      <c r="R11" s="50">
        <v>1</v>
      </c>
      <c r="S11" s="50">
        <v>1</v>
      </c>
      <c r="T11" s="51">
        <v>-4</v>
      </c>
      <c r="U11" s="49">
        <v>1</v>
      </c>
      <c r="V11" s="50">
        <v>1</v>
      </c>
      <c r="W11" s="50">
        <v>-6</v>
      </c>
      <c r="X11" s="50">
        <v>1</v>
      </c>
      <c r="Y11" s="50">
        <v>1</v>
      </c>
      <c r="Z11" s="51">
        <v>-4</v>
      </c>
      <c r="AA11" s="338">
        <v>1</v>
      </c>
      <c r="AB11" s="339">
        <v>1</v>
      </c>
      <c r="AC11" s="339">
        <v>-5</v>
      </c>
      <c r="AD11" s="339">
        <v>1</v>
      </c>
      <c r="AE11" s="339">
        <v>1</v>
      </c>
      <c r="AF11" s="340">
        <v>-2</v>
      </c>
      <c r="AG11" s="52" t="s">
        <v>228</v>
      </c>
    </row>
    <row r="12" spans="1:33" x14ac:dyDescent="0.15">
      <c r="B12" s="48" t="s">
        <v>21</v>
      </c>
      <c r="C12" s="49">
        <v>3</v>
      </c>
      <c r="D12" s="50">
        <v>6</v>
      </c>
      <c r="E12" s="50">
        <v>-78</v>
      </c>
      <c r="F12" s="53" t="s">
        <v>238</v>
      </c>
      <c r="G12" s="53" t="s">
        <v>238</v>
      </c>
      <c r="H12" s="54" t="s">
        <v>238</v>
      </c>
      <c r="I12" s="49">
        <v>3</v>
      </c>
      <c r="J12" s="50">
        <v>6</v>
      </c>
      <c r="K12" s="50">
        <v>-81</v>
      </c>
      <c r="L12" s="53" t="s">
        <v>294</v>
      </c>
      <c r="M12" s="53" t="s">
        <v>294</v>
      </c>
      <c r="N12" s="54" t="s">
        <v>294</v>
      </c>
      <c r="O12" s="49">
        <v>3</v>
      </c>
      <c r="P12" s="50">
        <v>6</v>
      </c>
      <c r="Q12" s="50">
        <v>-84</v>
      </c>
      <c r="R12" s="53" t="s">
        <v>294</v>
      </c>
      <c r="S12" s="53" t="s">
        <v>294</v>
      </c>
      <c r="T12" s="54" t="s">
        <v>294</v>
      </c>
      <c r="U12" s="49">
        <v>3</v>
      </c>
      <c r="V12" s="50">
        <v>5</v>
      </c>
      <c r="W12" s="50">
        <v>-85</v>
      </c>
      <c r="X12" s="53" t="s">
        <v>294</v>
      </c>
      <c r="Y12" s="53" t="s">
        <v>294</v>
      </c>
      <c r="Z12" s="54" t="s">
        <v>294</v>
      </c>
      <c r="AA12" s="338">
        <v>3</v>
      </c>
      <c r="AB12" s="339">
        <v>6</v>
      </c>
      <c r="AC12" s="339">
        <v>-100</v>
      </c>
      <c r="AD12" s="341" t="s">
        <v>294</v>
      </c>
      <c r="AE12" s="341" t="s">
        <v>294</v>
      </c>
      <c r="AF12" s="342" t="s">
        <v>294</v>
      </c>
      <c r="AG12" s="55" t="s">
        <v>22</v>
      </c>
    </row>
    <row r="13" spans="1:33" ht="14.25" thickBot="1" x14ac:dyDescent="0.2">
      <c r="B13" s="56" t="s">
        <v>23</v>
      </c>
      <c r="C13" s="57" t="s">
        <v>238</v>
      </c>
      <c r="D13" s="58" t="s">
        <v>238</v>
      </c>
      <c r="E13" s="60">
        <v>-592</v>
      </c>
      <c r="F13" s="58" t="s">
        <v>238</v>
      </c>
      <c r="G13" s="58" t="s">
        <v>238</v>
      </c>
      <c r="H13" s="59">
        <v>-74</v>
      </c>
      <c r="I13" s="57" t="s">
        <v>294</v>
      </c>
      <c r="J13" s="58" t="s">
        <v>294</v>
      </c>
      <c r="K13" s="60">
        <v>-604</v>
      </c>
      <c r="L13" s="58" t="s">
        <v>294</v>
      </c>
      <c r="M13" s="58" t="s">
        <v>294</v>
      </c>
      <c r="N13" s="59">
        <v>-78</v>
      </c>
      <c r="O13" s="57" t="s">
        <v>294</v>
      </c>
      <c r="P13" s="58" t="s">
        <v>294</v>
      </c>
      <c r="Q13" s="60">
        <v>-643</v>
      </c>
      <c r="R13" s="58" t="s">
        <v>294</v>
      </c>
      <c r="S13" s="58" t="s">
        <v>294</v>
      </c>
      <c r="T13" s="59">
        <v>-73</v>
      </c>
      <c r="U13" s="57" t="s">
        <v>294</v>
      </c>
      <c r="V13" s="58" t="s">
        <v>294</v>
      </c>
      <c r="W13" s="60">
        <v>-640</v>
      </c>
      <c r="X13" s="58" t="s">
        <v>294</v>
      </c>
      <c r="Y13" s="58" t="s">
        <v>294</v>
      </c>
      <c r="Z13" s="59">
        <v>-96</v>
      </c>
      <c r="AA13" s="343" t="s">
        <v>294</v>
      </c>
      <c r="AB13" s="344" t="s">
        <v>294</v>
      </c>
      <c r="AC13" s="345">
        <v>-701</v>
      </c>
      <c r="AD13" s="344" t="s">
        <v>294</v>
      </c>
      <c r="AE13" s="344" t="s">
        <v>294</v>
      </c>
      <c r="AF13" s="346">
        <v>-92</v>
      </c>
      <c r="AG13" s="61" t="s">
        <v>22</v>
      </c>
    </row>
    <row r="14" spans="1:33" x14ac:dyDescent="0.15">
      <c r="B14" s="3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32"/>
    </row>
    <row r="15" spans="1:33" x14ac:dyDescent="0.15">
      <c r="B15" s="32" t="s">
        <v>272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63"/>
    </row>
    <row r="16" spans="1:33" x14ac:dyDescent="0.15">
      <c r="B16" s="32" t="s">
        <v>273</v>
      </c>
    </row>
    <row r="17" spans="2:2" x14ac:dyDescent="0.15">
      <c r="B17" s="32" t="s">
        <v>280</v>
      </c>
    </row>
    <row r="18" spans="2:2" s="331" customFormat="1" x14ac:dyDescent="0.15">
      <c r="B18" t="s">
        <v>321</v>
      </c>
    </row>
  </sheetData>
  <mergeCells count="18">
    <mergeCell ref="B9:B10"/>
    <mergeCell ref="L5:N5"/>
    <mergeCell ref="B7:B8"/>
    <mergeCell ref="B4:B6"/>
    <mergeCell ref="O5:Q5"/>
    <mergeCell ref="O4:T4"/>
    <mergeCell ref="C4:H4"/>
    <mergeCell ref="I4:N4"/>
    <mergeCell ref="C5:E5"/>
    <mergeCell ref="F5:H5"/>
    <mergeCell ref="I5:K5"/>
    <mergeCell ref="AA4:AF4"/>
    <mergeCell ref="AA5:AC5"/>
    <mergeCell ref="AD5:AF5"/>
    <mergeCell ref="R5:T5"/>
    <mergeCell ref="U4:Z4"/>
    <mergeCell ref="U5:W5"/>
    <mergeCell ref="X5:Z5"/>
  </mergeCells>
  <phoneticPr fontId="7"/>
  <pageMargins left="0.57999999999999996" right="0.42" top="1" bottom="1" header="0.51200000000000001" footer="0.51200000000000001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3"/>
  </sheetPr>
  <dimension ref="A1:Q12"/>
  <sheetViews>
    <sheetView showGridLines="0" zoomScaleNormal="100" workbookViewId="0"/>
  </sheetViews>
  <sheetFormatPr defaultColWidth="9" defaultRowHeight="13.5" x14ac:dyDescent="0.15"/>
  <cols>
    <col min="2" max="2" width="13.5" customWidth="1"/>
    <col min="3" max="5" width="7.125" style="83" customWidth="1"/>
    <col min="6" max="6" width="6.875" style="83" customWidth="1"/>
    <col min="7" max="7" width="7.125" style="83" customWidth="1"/>
    <col min="8" max="8" width="6.875" style="83" customWidth="1"/>
    <col min="9" max="9" width="6.875" customWidth="1"/>
    <col min="10" max="10" width="7.125" customWidth="1"/>
    <col min="11" max="15" width="6.875" customWidth="1"/>
    <col min="16" max="16" width="7.125" customWidth="1"/>
    <col min="17" max="17" width="6.875" customWidth="1"/>
    <col min="18" max="18" width="1.625" customWidth="1"/>
  </cols>
  <sheetData>
    <row r="1" spans="1:17" ht="17.25" x14ac:dyDescent="0.2">
      <c r="A1" t="s">
        <v>232</v>
      </c>
      <c r="B1" s="31" t="s">
        <v>234</v>
      </c>
      <c r="C1"/>
      <c r="D1"/>
      <c r="E1"/>
      <c r="F1"/>
      <c r="G1"/>
      <c r="H1"/>
    </row>
    <row r="2" spans="1:17" ht="17.25" x14ac:dyDescent="0.2">
      <c r="A2" t="s">
        <v>233</v>
      </c>
      <c r="B2" s="319" t="s">
        <v>285</v>
      </c>
      <c r="C2" s="64"/>
      <c r="D2" s="64"/>
      <c r="E2" s="64"/>
      <c r="F2" s="64"/>
      <c r="G2" s="64"/>
      <c r="H2" s="64"/>
      <c r="I2" s="65"/>
      <c r="J2" s="65"/>
      <c r="K2" s="65"/>
      <c r="L2" s="65"/>
      <c r="M2" s="65"/>
      <c r="N2" s="65"/>
      <c r="O2" s="65"/>
      <c r="P2" s="65"/>
      <c r="Q2" s="65"/>
    </row>
    <row r="3" spans="1:17" ht="14.25" thickBot="1" x14ac:dyDescent="0.2">
      <c r="B3" s="65"/>
      <c r="C3" s="64"/>
      <c r="D3" s="64"/>
      <c r="E3" s="64"/>
      <c r="F3" s="64"/>
      <c r="G3" s="64"/>
      <c r="H3" s="64"/>
      <c r="I3" s="65"/>
      <c r="J3" s="65"/>
      <c r="K3" s="66"/>
      <c r="L3" s="66"/>
      <c r="M3" s="66"/>
      <c r="N3" s="66"/>
      <c r="O3" s="65"/>
      <c r="P3" s="65"/>
      <c r="Q3" s="66" t="s">
        <v>229</v>
      </c>
    </row>
    <row r="4" spans="1:17" x14ac:dyDescent="0.15">
      <c r="B4" s="497" t="s">
        <v>14</v>
      </c>
      <c r="C4" s="503" t="s">
        <v>341</v>
      </c>
      <c r="D4" s="501"/>
      <c r="E4" s="502"/>
      <c r="F4" s="503" t="s">
        <v>342</v>
      </c>
      <c r="G4" s="501"/>
      <c r="H4" s="502"/>
      <c r="I4" s="500" t="s">
        <v>343</v>
      </c>
      <c r="J4" s="501"/>
      <c r="K4" s="502"/>
      <c r="L4" s="500" t="s">
        <v>344</v>
      </c>
      <c r="M4" s="501"/>
      <c r="N4" s="502"/>
      <c r="O4" s="500" t="s">
        <v>345</v>
      </c>
      <c r="P4" s="501"/>
      <c r="Q4" s="502"/>
    </row>
    <row r="5" spans="1:17" x14ac:dyDescent="0.15">
      <c r="B5" s="498"/>
      <c r="C5" s="67" t="s">
        <v>7</v>
      </c>
      <c r="D5" s="67" t="s">
        <v>8</v>
      </c>
      <c r="E5" s="68" t="s">
        <v>8</v>
      </c>
      <c r="F5" s="67" t="s">
        <v>7</v>
      </c>
      <c r="G5" s="67" t="s">
        <v>8</v>
      </c>
      <c r="H5" s="68" t="s">
        <v>8</v>
      </c>
      <c r="I5" s="67" t="s">
        <v>7</v>
      </c>
      <c r="J5" s="67" t="s">
        <v>8</v>
      </c>
      <c r="K5" s="68" t="s">
        <v>8</v>
      </c>
      <c r="L5" s="67" t="s">
        <v>7</v>
      </c>
      <c r="M5" s="67" t="s">
        <v>8</v>
      </c>
      <c r="N5" s="68" t="s">
        <v>8</v>
      </c>
      <c r="O5" s="67" t="s">
        <v>7</v>
      </c>
      <c r="P5" s="67" t="s">
        <v>8</v>
      </c>
      <c r="Q5" s="68" t="s">
        <v>8</v>
      </c>
    </row>
    <row r="6" spans="1:17" ht="14.25" thickBot="1" x14ac:dyDescent="0.2">
      <c r="B6" s="499"/>
      <c r="C6" s="69"/>
      <c r="D6" s="69"/>
      <c r="E6" s="70" t="s">
        <v>24</v>
      </c>
      <c r="F6" s="69"/>
      <c r="G6" s="69"/>
      <c r="H6" s="70" t="s">
        <v>24</v>
      </c>
      <c r="I6" s="69"/>
      <c r="J6" s="69"/>
      <c r="K6" s="70" t="s">
        <v>24</v>
      </c>
      <c r="L6" s="69"/>
      <c r="M6" s="69"/>
      <c r="N6" s="70" t="s">
        <v>24</v>
      </c>
      <c r="O6" s="69"/>
      <c r="P6" s="69"/>
      <c r="Q6" s="70" t="s">
        <v>24</v>
      </c>
    </row>
    <row r="7" spans="1:17" ht="14.25" thickTop="1" x14ac:dyDescent="0.15">
      <c r="B7" s="71" t="s">
        <v>25</v>
      </c>
      <c r="C7" s="72">
        <v>128</v>
      </c>
      <c r="D7" s="72">
        <v>92</v>
      </c>
      <c r="E7" s="13">
        <v>2</v>
      </c>
      <c r="F7" s="72">
        <v>117</v>
      </c>
      <c r="G7" s="72">
        <v>92</v>
      </c>
      <c r="H7" s="13">
        <v>1</v>
      </c>
      <c r="I7" s="72">
        <v>112</v>
      </c>
      <c r="J7" s="72">
        <v>81</v>
      </c>
      <c r="K7" s="13">
        <v>1</v>
      </c>
      <c r="L7" s="72">
        <v>105</v>
      </c>
      <c r="M7" s="72">
        <v>78</v>
      </c>
      <c r="N7" s="13">
        <v>1</v>
      </c>
      <c r="O7" s="347">
        <v>102</v>
      </c>
      <c r="P7" s="347">
        <v>61</v>
      </c>
      <c r="Q7" s="328">
        <v>0</v>
      </c>
    </row>
    <row r="8" spans="1:17" x14ac:dyDescent="0.15">
      <c r="B8" s="73" t="s">
        <v>26</v>
      </c>
      <c r="C8" s="20">
        <v>1862</v>
      </c>
      <c r="D8" s="19">
        <v>1167</v>
      </c>
      <c r="E8" s="74">
        <v>11</v>
      </c>
      <c r="F8" s="20">
        <v>1779</v>
      </c>
      <c r="G8" s="19">
        <v>1145</v>
      </c>
      <c r="H8" s="74">
        <v>14</v>
      </c>
      <c r="I8" s="20">
        <v>1604</v>
      </c>
      <c r="J8" s="19">
        <v>1054</v>
      </c>
      <c r="K8" s="74">
        <v>5</v>
      </c>
      <c r="L8" s="20">
        <v>1568</v>
      </c>
      <c r="M8" s="19">
        <v>1002</v>
      </c>
      <c r="N8" s="74">
        <v>1</v>
      </c>
      <c r="O8" s="348">
        <v>1472</v>
      </c>
      <c r="P8" s="349">
        <v>952</v>
      </c>
      <c r="Q8" s="350">
        <v>1</v>
      </c>
    </row>
    <row r="9" spans="1:17" ht="14.25" thickBot="1" x14ac:dyDescent="0.2">
      <c r="B9" s="75" t="s">
        <v>192</v>
      </c>
      <c r="C9" s="20">
        <v>64</v>
      </c>
      <c r="D9" s="19">
        <v>24</v>
      </c>
      <c r="E9" s="74">
        <v>0</v>
      </c>
      <c r="F9" s="20">
        <v>55</v>
      </c>
      <c r="G9" s="19">
        <v>23</v>
      </c>
      <c r="H9" s="74">
        <v>0</v>
      </c>
      <c r="I9" s="20">
        <v>63</v>
      </c>
      <c r="J9" s="19">
        <v>19</v>
      </c>
      <c r="K9" s="74">
        <v>0</v>
      </c>
      <c r="L9" s="20">
        <v>75</v>
      </c>
      <c r="M9" s="19">
        <v>25</v>
      </c>
      <c r="N9" s="74">
        <v>0</v>
      </c>
      <c r="O9" s="348">
        <v>69</v>
      </c>
      <c r="P9" s="349">
        <v>24</v>
      </c>
      <c r="Q9" s="350">
        <v>0</v>
      </c>
    </row>
    <row r="10" spans="1:17" ht="15" thickTop="1" thickBot="1" x14ac:dyDescent="0.2">
      <c r="B10" s="76" t="s">
        <v>27</v>
      </c>
      <c r="C10" s="79">
        <f t="shared" ref="C10:E10" si="0">SUM(C7:C9)</f>
        <v>2054</v>
      </c>
      <c r="D10" s="77">
        <f t="shared" si="0"/>
        <v>1283</v>
      </c>
      <c r="E10" s="78">
        <f t="shared" si="0"/>
        <v>13</v>
      </c>
      <c r="F10" s="79">
        <f t="shared" ref="F10:N10" si="1">SUM(F7:F9)</f>
        <v>1951</v>
      </c>
      <c r="G10" s="77">
        <f t="shared" si="1"/>
        <v>1260</v>
      </c>
      <c r="H10" s="78">
        <f t="shared" si="1"/>
        <v>15</v>
      </c>
      <c r="I10" s="79">
        <f t="shared" si="1"/>
        <v>1779</v>
      </c>
      <c r="J10" s="77">
        <f t="shared" si="1"/>
        <v>1154</v>
      </c>
      <c r="K10" s="78">
        <f t="shared" si="1"/>
        <v>6</v>
      </c>
      <c r="L10" s="79">
        <f t="shared" si="1"/>
        <v>1748</v>
      </c>
      <c r="M10" s="77">
        <f t="shared" si="1"/>
        <v>1105</v>
      </c>
      <c r="N10" s="78">
        <f t="shared" si="1"/>
        <v>2</v>
      </c>
      <c r="O10" s="351">
        <f>SUM(O7:O9)</f>
        <v>1643</v>
      </c>
      <c r="P10" s="352">
        <f>SUM(P7:P9)</f>
        <v>1037</v>
      </c>
      <c r="Q10" s="353">
        <f>SUM(Q7:Q9)</f>
        <v>1</v>
      </c>
    </row>
    <row r="11" spans="1:17" x14ac:dyDescent="0.15">
      <c r="B11" s="65"/>
      <c r="C11" s="64"/>
      <c r="D11" s="64"/>
      <c r="E11" s="64"/>
      <c r="F11" s="80"/>
      <c r="G11" s="64"/>
      <c r="H11" s="64"/>
      <c r="I11" s="81"/>
      <c r="J11" s="65"/>
      <c r="K11" s="65"/>
      <c r="L11" s="65"/>
      <c r="M11" s="65"/>
      <c r="N11" s="65"/>
      <c r="O11" s="81"/>
      <c r="P11" s="65"/>
      <c r="Q11" s="65"/>
    </row>
    <row r="12" spans="1:17" x14ac:dyDescent="0.15">
      <c r="B12" s="65"/>
      <c r="C12" s="64"/>
      <c r="D12" s="64"/>
      <c r="E12" s="64"/>
      <c r="F12" s="64"/>
      <c r="G12" s="64"/>
      <c r="H12" s="64"/>
      <c r="I12" s="65"/>
      <c r="J12" s="65"/>
      <c r="K12" s="82"/>
      <c r="L12" s="82"/>
      <c r="M12" s="82"/>
      <c r="N12" s="82"/>
      <c r="O12" s="65"/>
      <c r="P12" s="65"/>
      <c r="Q12" s="82"/>
    </row>
  </sheetData>
  <mergeCells count="6">
    <mergeCell ref="B4:B6"/>
    <mergeCell ref="O4:Q4"/>
    <mergeCell ref="I4:K4"/>
    <mergeCell ref="F4:H4"/>
    <mergeCell ref="C4:E4"/>
    <mergeCell ref="L4:N4"/>
  </mergeCells>
  <phoneticPr fontId="7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3"/>
  </sheetPr>
  <dimension ref="A1:Y47"/>
  <sheetViews>
    <sheetView showGridLines="0" zoomScaleNormal="100" zoomScaleSheetLayoutView="100" workbookViewId="0">
      <pane xSplit="2" ySplit="5" topLeftCell="C8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2" max="2" width="12.5" customWidth="1"/>
    <col min="3" max="3" width="11.375" bestFit="1" customWidth="1"/>
    <col min="4" max="5" width="9.375" bestFit="1" customWidth="1"/>
    <col min="6" max="6" width="8.125" customWidth="1"/>
    <col min="7" max="7" width="8.875" bestFit="1" customWidth="1"/>
    <col min="8" max="8" width="9.375" bestFit="1" customWidth="1"/>
    <col min="9" max="9" width="9.125" customWidth="1"/>
    <col min="10" max="10" width="9.375" bestFit="1" customWidth="1"/>
    <col min="11" max="11" width="14.875" bestFit="1" customWidth="1"/>
    <col min="12" max="12" width="6.875" customWidth="1"/>
    <col min="13" max="13" width="8.875" bestFit="1" customWidth="1"/>
    <col min="14" max="14" width="5.625" customWidth="1"/>
    <col min="15" max="15" width="8.875" bestFit="1" customWidth="1"/>
    <col min="16" max="16" width="14.375" customWidth="1"/>
    <col min="17" max="18" width="8.125" bestFit="1" customWidth="1"/>
    <col min="19" max="19" width="6.125" customWidth="1"/>
    <col min="20" max="20" width="7.875" bestFit="1" customWidth="1"/>
    <col min="21" max="21" width="5.625" customWidth="1"/>
    <col min="23" max="23" width="7.125" bestFit="1" customWidth="1"/>
    <col min="24" max="24" width="13" bestFit="1" customWidth="1"/>
    <col min="25" max="25" width="0.875" customWidth="1"/>
  </cols>
  <sheetData>
    <row r="1" spans="1:24" ht="17.25" x14ac:dyDescent="0.2">
      <c r="A1" t="s">
        <v>232</v>
      </c>
      <c r="B1" s="512" t="s">
        <v>236</v>
      </c>
      <c r="C1" s="512"/>
      <c r="D1" s="512"/>
      <c r="E1" s="512"/>
    </row>
    <row r="2" spans="1:24" ht="17.25" x14ac:dyDescent="0.2">
      <c r="A2" t="s">
        <v>233</v>
      </c>
      <c r="B2" s="84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86"/>
      <c r="W2" s="85"/>
      <c r="X2" s="85"/>
    </row>
    <row r="3" spans="1:24" ht="14.25" thickBot="1" x14ac:dyDescent="0.2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517" t="s">
        <v>347</v>
      </c>
      <c r="X3" s="517"/>
    </row>
    <row r="4" spans="1:24" ht="13.5" customHeight="1" x14ac:dyDescent="0.15">
      <c r="B4" s="87" t="s">
        <v>28</v>
      </c>
      <c r="C4" s="88" t="s">
        <v>29</v>
      </c>
      <c r="D4" s="89" t="s">
        <v>194</v>
      </c>
      <c r="E4" s="90" t="s">
        <v>30</v>
      </c>
      <c r="F4" s="505" t="s">
        <v>10</v>
      </c>
      <c r="G4" s="506"/>
      <c r="H4" s="505" t="s">
        <v>31</v>
      </c>
      <c r="I4" s="511"/>
      <c r="J4" s="507" t="s">
        <v>213</v>
      </c>
      <c r="K4" s="90" t="s">
        <v>214</v>
      </c>
      <c r="L4" s="509" t="s">
        <v>32</v>
      </c>
      <c r="M4" s="510"/>
      <c r="N4" s="509" t="s">
        <v>33</v>
      </c>
      <c r="O4" s="510"/>
      <c r="P4" s="90" t="s">
        <v>34</v>
      </c>
      <c r="Q4" s="505" t="s">
        <v>35</v>
      </c>
      <c r="R4" s="506"/>
      <c r="S4" s="91" t="s">
        <v>36</v>
      </c>
      <c r="T4" s="89"/>
      <c r="U4" s="91" t="s">
        <v>37</v>
      </c>
      <c r="V4" s="89"/>
      <c r="W4" s="90" t="s">
        <v>195</v>
      </c>
      <c r="X4" s="196" t="s">
        <v>38</v>
      </c>
    </row>
    <row r="5" spans="1:24" ht="14.25" thickBot="1" x14ac:dyDescent="0.2">
      <c r="B5" s="92"/>
      <c r="C5" s="93"/>
      <c r="D5" s="94" t="s">
        <v>39</v>
      </c>
      <c r="E5" s="95" t="s">
        <v>39</v>
      </c>
      <c r="F5" s="96" t="s">
        <v>196</v>
      </c>
      <c r="G5" s="96" t="s">
        <v>177</v>
      </c>
      <c r="H5" s="96" t="s">
        <v>253</v>
      </c>
      <c r="I5" s="96" t="s">
        <v>177</v>
      </c>
      <c r="J5" s="508"/>
      <c r="K5" s="97" t="s">
        <v>197</v>
      </c>
      <c r="L5" s="98" t="s">
        <v>198</v>
      </c>
      <c r="M5" s="99"/>
      <c r="N5" s="98" t="s">
        <v>198</v>
      </c>
      <c r="O5" s="99"/>
      <c r="P5" s="97" t="s">
        <v>199</v>
      </c>
      <c r="Q5" s="100" t="s">
        <v>41</v>
      </c>
      <c r="R5" s="100" t="s">
        <v>42</v>
      </c>
      <c r="S5" s="98" t="s">
        <v>198</v>
      </c>
      <c r="T5" s="99"/>
      <c r="U5" s="98" t="s">
        <v>200</v>
      </c>
      <c r="V5" s="99"/>
      <c r="W5" s="97" t="s">
        <v>43</v>
      </c>
      <c r="X5" s="197" t="s">
        <v>44</v>
      </c>
    </row>
    <row r="6" spans="1:24" ht="14.25" thickTop="1" x14ac:dyDescent="0.15">
      <c r="B6" s="101" t="s">
        <v>45</v>
      </c>
      <c r="C6" s="102">
        <v>4550</v>
      </c>
      <c r="D6" s="379">
        <v>31</v>
      </c>
      <c r="E6" s="198">
        <v>0</v>
      </c>
      <c r="F6" s="198">
        <v>18</v>
      </c>
      <c r="G6" s="443">
        <v>2</v>
      </c>
      <c r="H6" s="444">
        <v>486</v>
      </c>
      <c r="I6" s="445">
        <v>10</v>
      </c>
      <c r="J6" s="446">
        <v>4535</v>
      </c>
      <c r="K6" s="200">
        <f t="shared" ref="K6:K29" si="0">J6/(H6+I6)</f>
        <v>9.1431451612903221</v>
      </c>
      <c r="L6" s="201" t="s">
        <v>287</v>
      </c>
      <c r="M6" s="202">
        <v>1306</v>
      </c>
      <c r="N6" s="201" t="s">
        <v>46</v>
      </c>
      <c r="O6" s="202">
        <v>4744</v>
      </c>
      <c r="P6" s="200">
        <f t="shared" ref="P6:P29" si="1">O6/(H6+I6)</f>
        <v>9.564516129032258</v>
      </c>
      <c r="Q6" s="203">
        <v>19</v>
      </c>
      <c r="R6" s="203">
        <v>15</v>
      </c>
      <c r="S6" s="201" t="s">
        <v>46</v>
      </c>
      <c r="T6" s="202">
        <v>740</v>
      </c>
      <c r="U6" s="204" t="s">
        <v>46</v>
      </c>
      <c r="V6" s="205" t="s">
        <v>47</v>
      </c>
      <c r="W6" s="206" t="s">
        <v>48</v>
      </c>
      <c r="X6" s="207" t="s">
        <v>48</v>
      </c>
    </row>
    <row r="7" spans="1:24" x14ac:dyDescent="0.15">
      <c r="B7" s="103" t="s">
        <v>49</v>
      </c>
      <c r="C7" s="104">
        <v>5982</v>
      </c>
      <c r="D7" s="380">
        <v>37</v>
      </c>
      <c r="E7" s="208">
        <v>0</v>
      </c>
      <c r="F7" s="208">
        <v>16</v>
      </c>
      <c r="G7" s="447">
        <v>2</v>
      </c>
      <c r="H7" s="448">
        <v>438</v>
      </c>
      <c r="I7" s="449" t="s">
        <v>322</v>
      </c>
      <c r="J7" s="450">
        <v>3901</v>
      </c>
      <c r="K7" s="200">
        <f>J7/(H7+12)</f>
        <v>8.6688888888888886</v>
      </c>
      <c r="L7" s="209" t="s">
        <v>50</v>
      </c>
      <c r="M7" s="210">
        <v>936</v>
      </c>
      <c r="N7" s="209" t="s">
        <v>51</v>
      </c>
      <c r="O7" s="210">
        <v>5065</v>
      </c>
      <c r="P7" s="200">
        <f>O7/(H7+12)</f>
        <v>11.255555555555556</v>
      </c>
      <c r="Q7" s="203">
        <v>18</v>
      </c>
      <c r="R7" s="203">
        <v>11</v>
      </c>
      <c r="S7" s="209" t="s">
        <v>52</v>
      </c>
      <c r="T7" s="210">
        <v>721</v>
      </c>
      <c r="U7" s="211" t="s">
        <v>268</v>
      </c>
      <c r="V7" s="212" t="s">
        <v>47</v>
      </c>
      <c r="W7" s="213" t="s">
        <v>48</v>
      </c>
      <c r="X7" s="207" t="s">
        <v>48</v>
      </c>
    </row>
    <row r="8" spans="1:24" x14ac:dyDescent="0.15">
      <c r="B8" s="103" t="s">
        <v>53</v>
      </c>
      <c r="C8" s="104">
        <v>2158</v>
      </c>
      <c r="D8" s="380">
        <v>32</v>
      </c>
      <c r="E8" s="208">
        <v>1</v>
      </c>
      <c r="F8" s="208">
        <v>22</v>
      </c>
      <c r="G8" s="451"/>
      <c r="H8" s="448">
        <v>706</v>
      </c>
      <c r="I8" s="452"/>
      <c r="J8" s="450">
        <v>4917</v>
      </c>
      <c r="K8" s="200">
        <f t="shared" si="0"/>
        <v>6.9645892351274785</v>
      </c>
      <c r="L8" s="209" t="s">
        <v>54</v>
      </c>
      <c r="M8" s="214">
        <v>1575</v>
      </c>
      <c r="N8" s="209" t="s">
        <v>55</v>
      </c>
      <c r="O8" s="210">
        <v>4911</v>
      </c>
      <c r="P8" s="200">
        <f t="shared" si="1"/>
        <v>6.9560906515580738</v>
      </c>
      <c r="Q8" s="203">
        <v>22</v>
      </c>
      <c r="R8" s="203">
        <v>10</v>
      </c>
      <c r="S8" s="209"/>
      <c r="T8" s="210" t="s">
        <v>301</v>
      </c>
      <c r="U8" s="211" t="s">
        <v>56</v>
      </c>
      <c r="V8" s="212" t="s">
        <v>47</v>
      </c>
      <c r="W8" s="213" t="s">
        <v>48</v>
      </c>
      <c r="X8" s="207" t="s">
        <v>48</v>
      </c>
    </row>
    <row r="9" spans="1:24" x14ac:dyDescent="0.15">
      <c r="B9" s="103" t="s">
        <v>57</v>
      </c>
      <c r="C9" s="104">
        <v>6880</v>
      </c>
      <c r="D9" s="380">
        <v>24</v>
      </c>
      <c r="E9" s="208">
        <v>0</v>
      </c>
      <c r="F9" s="208">
        <v>11</v>
      </c>
      <c r="G9" s="453"/>
      <c r="H9" s="448">
        <v>291</v>
      </c>
      <c r="I9" s="454">
        <v>68</v>
      </c>
      <c r="J9" s="450">
        <v>3949</v>
      </c>
      <c r="K9" s="200">
        <f>J9/(H9)</f>
        <v>13.570446735395189</v>
      </c>
      <c r="L9" s="209" t="s">
        <v>163</v>
      </c>
      <c r="M9" s="214">
        <v>960</v>
      </c>
      <c r="N9" s="209" t="s">
        <v>58</v>
      </c>
      <c r="O9" s="210">
        <v>4415</v>
      </c>
      <c r="P9" s="200">
        <f>O9/(H9)</f>
        <v>15.171821305841924</v>
      </c>
      <c r="Q9" s="203">
        <v>11</v>
      </c>
      <c r="R9" s="203">
        <v>15</v>
      </c>
      <c r="S9" s="209" t="s">
        <v>59</v>
      </c>
      <c r="T9" s="210">
        <v>530</v>
      </c>
      <c r="U9" s="211" t="s">
        <v>269</v>
      </c>
      <c r="V9" s="212" t="s">
        <v>245</v>
      </c>
      <c r="W9" s="213" t="s">
        <v>48</v>
      </c>
      <c r="X9" s="207" t="s">
        <v>48</v>
      </c>
    </row>
    <row r="10" spans="1:24" x14ac:dyDescent="0.15">
      <c r="B10" s="103" t="s">
        <v>60</v>
      </c>
      <c r="C10" s="104" t="s">
        <v>259</v>
      </c>
      <c r="D10" s="380">
        <v>21</v>
      </c>
      <c r="E10" s="208">
        <v>0</v>
      </c>
      <c r="F10" s="208">
        <v>12</v>
      </c>
      <c r="G10" s="455">
        <v>2</v>
      </c>
      <c r="H10" s="448">
        <v>270</v>
      </c>
      <c r="I10" s="456">
        <v>9</v>
      </c>
      <c r="J10" s="450">
        <v>3907</v>
      </c>
      <c r="K10" s="200">
        <f t="shared" si="0"/>
        <v>14.003584229390681</v>
      </c>
      <c r="L10" s="209" t="s">
        <v>308</v>
      </c>
      <c r="M10" s="214">
        <v>1320</v>
      </c>
      <c r="N10" s="209" t="s">
        <v>58</v>
      </c>
      <c r="O10" s="210">
        <v>3474</v>
      </c>
      <c r="P10" s="200">
        <f t="shared" si="1"/>
        <v>12.451612903225806</v>
      </c>
      <c r="Q10" s="203">
        <v>14</v>
      </c>
      <c r="R10" s="203">
        <v>10</v>
      </c>
      <c r="S10" s="209" t="s">
        <v>58</v>
      </c>
      <c r="T10" s="210">
        <v>642</v>
      </c>
      <c r="U10" s="211" t="s">
        <v>46</v>
      </c>
      <c r="V10" s="212" t="s">
        <v>246</v>
      </c>
      <c r="W10" s="213" t="s">
        <v>48</v>
      </c>
      <c r="X10" s="207" t="s">
        <v>48</v>
      </c>
    </row>
    <row r="11" spans="1:24" x14ac:dyDescent="0.15">
      <c r="B11" s="103" t="s">
        <v>62</v>
      </c>
      <c r="C11" s="104">
        <v>13547</v>
      </c>
      <c r="D11" s="380">
        <v>28</v>
      </c>
      <c r="E11" s="208">
        <v>0</v>
      </c>
      <c r="F11" s="208">
        <v>9</v>
      </c>
      <c r="G11" s="455" t="s">
        <v>286</v>
      </c>
      <c r="H11" s="448">
        <v>208</v>
      </c>
      <c r="I11" s="454">
        <v>116</v>
      </c>
      <c r="J11" s="450">
        <v>6386</v>
      </c>
      <c r="K11" s="200">
        <f>J11/(H11)</f>
        <v>30.701923076923077</v>
      </c>
      <c r="L11" s="209" t="s">
        <v>265</v>
      </c>
      <c r="M11" s="214">
        <v>2470</v>
      </c>
      <c r="N11" s="209" t="s">
        <v>63</v>
      </c>
      <c r="O11" s="210">
        <v>4573</v>
      </c>
      <c r="P11" s="200">
        <f>O11/(H11)</f>
        <v>21.985576923076923</v>
      </c>
      <c r="Q11" s="203">
        <v>9</v>
      </c>
      <c r="R11" s="203">
        <v>16</v>
      </c>
      <c r="S11" s="209" t="s">
        <v>63</v>
      </c>
      <c r="T11" s="210">
        <v>500</v>
      </c>
      <c r="U11" s="211" t="s">
        <v>64</v>
      </c>
      <c r="V11" s="212" t="s">
        <v>247</v>
      </c>
      <c r="W11" s="213" t="s">
        <v>48</v>
      </c>
      <c r="X11" s="207" t="s">
        <v>48</v>
      </c>
    </row>
    <row r="12" spans="1:24" x14ac:dyDescent="0.15">
      <c r="B12" s="103" t="s">
        <v>65</v>
      </c>
      <c r="C12" s="104">
        <v>7448</v>
      </c>
      <c r="D12" s="380">
        <v>26</v>
      </c>
      <c r="E12" s="208">
        <v>0</v>
      </c>
      <c r="F12" s="208">
        <v>17</v>
      </c>
      <c r="G12" s="451"/>
      <c r="H12" s="448">
        <v>475</v>
      </c>
      <c r="I12" s="452"/>
      <c r="J12" s="450">
        <v>4522</v>
      </c>
      <c r="K12" s="200">
        <f t="shared" si="0"/>
        <v>9.52</v>
      </c>
      <c r="L12" s="209" t="s">
        <v>226</v>
      </c>
      <c r="M12" s="214">
        <v>1359</v>
      </c>
      <c r="N12" s="209" t="s">
        <v>58</v>
      </c>
      <c r="O12" s="210">
        <v>4896</v>
      </c>
      <c r="P12" s="200">
        <f t="shared" si="1"/>
        <v>10.307368421052631</v>
      </c>
      <c r="Q12" s="203">
        <v>17</v>
      </c>
      <c r="R12" s="203">
        <v>13</v>
      </c>
      <c r="S12" s="209" t="s">
        <v>55</v>
      </c>
      <c r="T12" s="210">
        <v>708</v>
      </c>
      <c r="U12" s="211" t="s">
        <v>59</v>
      </c>
      <c r="V12" s="212" t="s">
        <v>66</v>
      </c>
      <c r="W12" s="213" t="s">
        <v>48</v>
      </c>
      <c r="X12" s="207" t="s">
        <v>48</v>
      </c>
    </row>
    <row r="13" spans="1:24" x14ac:dyDescent="0.15">
      <c r="B13" s="103" t="s">
        <v>67</v>
      </c>
      <c r="C13" s="105" t="s">
        <v>260</v>
      </c>
      <c r="D13" s="380">
        <v>25</v>
      </c>
      <c r="E13" s="208">
        <v>1</v>
      </c>
      <c r="F13" s="208">
        <v>16</v>
      </c>
      <c r="G13" s="457" t="s">
        <v>216</v>
      </c>
      <c r="H13" s="448">
        <v>440</v>
      </c>
      <c r="I13" s="454">
        <v>16</v>
      </c>
      <c r="J13" s="450">
        <v>8473</v>
      </c>
      <c r="K13" s="200">
        <f>J13/(H13)</f>
        <v>19.256818181818183</v>
      </c>
      <c r="L13" s="209" t="s">
        <v>296</v>
      </c>
      <c r="M13" s="214">
        <v>2603</v>
      </c>
      <c r="N13" s="209" t="s">
        <v>68</v>
      </c>
      <c r="O13" s="210">
        <v>5650</v>
      </c>
      <c r="P13" s="200">
        <f>O13/(H13)</f>
        <v>12.840909090909092</v>
      </c>
      <c r="Q13" s="203">
        <v>16</v>
      </c>
      <c r="R13" s="203">
        <v>19</v>
      </c>
      <c r="S13" s="209" t="s">
        <v>68</v>
      </c>
      <c r="T13" s="210">
        <v>755</v>
      </c>
      <c r="U13" s="211" t="s">
        <v>68</v>
      </c>
      <c r="V13" s="212" t="s">
        <v>47</v>
      </c>
      <c r="W13" s="213" t="s">
        <v>48</v>
      </c>
      <c r="X13" s="207" t="s">
        <v>48</v>
      </c>
    </row>
    <row r="14" spans="1:24" x14ac:dyDescent="0.15">
      <c r="B14" s="103" t="s">
        <v>69</v>
      </c>
      <c r="C14" s="104">
        <v>6635</v>
      </c>
      <c r="D14" s="380">
        <v>34</v>
      </c>
      <c r="E14" s="208">
        <v>1</v>
      </c>
      <c r="F14" s="208">
        <v>17</v>
      </c>
      <c r="G14" s="447">
        <v>3</v>
      </c>
      <c r="H14" s="448">
        <v>475</v>
      </c>
      <c r="I14" s="454">
        <v>18</v>
      </c>
      <c r="J14" s="450">
        <v>5179</v>
      </c>
      <c r="K14" s="200">
        <f t="shared" si="0"/>
        <v>10.505070993914808</v>
      </c>
      <c r="L14" s="209" t="s">
        <v>61</v>
      </c>
      <c r="M14" s="214">
        <v>1797</v>
      </c>
      <c r="N14" s="209" t="s">
        <v>70</v>
      </c>
      <c r="O14" s="210">
        <v>5335</v>
      </c>
      <c r="P14" s="200">
        <f t="shared" si="1"/>
        <v>10.821501014198782</v>
      </c>
      <c r="Q14" s="203">
        <v>20</v>
      </c>
      <c r="R14" s="203">
        <v>12</v>
      </c>
      <c r="S14" s="209" t="s">
        <v>70</v>
      </c>
      <c r="T14" s="210">
        <v>654</v>
      </c>
      <c r="U14" s="211" t="s">
        <v>70</v>
      </c>
      <c r="V14" s="212" t="s">
        <v>47</v>
      </c>
      <c r="W14" s="213" t="s">
        <v>48</v>
      </c>
      <c r="X14" s="207" t="s">
        <v>48</v>
      </c>
    </row>
    <row r="15" spans="1:24" x14ac:dyDescent="0.15">
      <c r="B15" s="103" t="s">
        <v>71</v>
      </c>
      <c r="C15" s="105" t="s">
        <v>72</v>
      </c>
      <c r="D15" s="380">
        <v>38</v>
      </c>
      <c r="E15" s="208">
        <v>1</v>
      </c>
      <c r="F15" s="208">
        <v>18</v>
      </c>
      <c r="G15" s="458"/>
      <c r="H15" s="448">
        <v>511</v>
      </c>
      <c r="I15" s="454">
        <v>123</v>
      </c>
      <c r="J15" s="450">
        <v>5011</v>
      </c>
      <c r="K15" s="200">
        <f t="shared" si="0"/>
        <v>7.9037854889589907</v>
      </c>
      <c r="L15" s="209" t="s">
        <v>105</v>
      </c>
      <c r="M15" s="214">
        <v>1426</v>
      </c>
      <c r="N15" s="209" t="s">
        <v>56</v>
      </c>
      <c r="O15" s="210">
        <v>4279</v>
      </c>
      <c r="P15" s="200">
        <f t="shared" si="1"/>
        <v>6.7492113564668772</v>
      </c>
      <c r="Q15" s="203">
        <v>18</v>
      </c>
      <c r="R15" s="203">
        <v>11</v>
      </c>
      <c r="S15" s="209" t="s">
        <v>73</v>
      </c>
      <c r="T15" s="210">
        <v>738</v>
      </c>
      <c r="U15" s="211" t="s">
        <v>55</v>
      </c>
      <c r="V15" s="212" t="s">
        <v>246</v>
      </c>
      <c r="W15" s="213" t="s">
        <v>48</v>
      </c>
      <c r="X15" s="207" t="s">
        <v>48</v>
      </c>
    </row>
    <row r="16" spans="1:24" x14ac:dyDescent="0.15">
      <c r="B16" s="103" t="s">
        <v>74</v>
      </c>
      <c r="C16" s="104">
        <v>1085</v>
      </c>
      <c r="D16" s="380">
        <v>25</v>
      </c>
      <c r="E16" s="215">
        <v>0</v>
      </c>
      <c r="F16" s="355">
        <v>15</v>
      </c>
      <c r="G16" s="449">
        <v>1</v>
      </c>
      <c r="H16" s="459">
        <v>422</v>
      </c>
      <c r="I16" s="454">
        <v>3</v>
      </c>
      <c r="J16" s="450">
        <v>6406</v>
      </c>
      <c r="K16" s="200">
        <f t="shared" si="0"/>
        <v>15.072941176470588</v>
      </c>
      <c r="L16" s="209" t="s">
        <v>296</v>
      </c>
      <c r="M16" s="214">
        <v>2947</v>
      </c>
      <c r="N16" s="209" t="s">
        <v>56</v>
      </c>
      <c r="O16" s="210">
        <v>3903</v>
      </c>
      <c r="P16" s="200">
        <f t="shared" si="1"/>
        <v>9.1835294117647059</v>
      </c>
      <c r="Q16" s="203">
        <v>17</v>
      </c>
      <c r="R16" s="203">
        <v>10</v>
      </c>
      <c r="S16" s="209" t="s">
        <v>58</v>
      </c>
      <c r="T16" s="210">
        <v>576</v>
      </c>
      <c r="U16" s="211" t="s">
        <v>56</v>
      </c>
      <c r="V16" s="212" t="s">
        <v>245</v>
      </c>
      <c r="W16" s="213" t="s">
        <v>48</v>
      </c>
      <c r="X16" s="207" t="s">
        <v>48</v>
      </c>
    </row>
    <row r="17" spans="1:24" x14ac:dyDescent="0.15">
      <c r="B17" s="103" t="s">
        <v>75</v>
      </c>
      <c r="C17" s="104">
        <v>4475</v>
      </c>
      <c r="D17" s="380">
        <v>29</v>
      </c>
      <c r="E17" s="208">
        <v>0</v>
      </c>
      <c r="F17" s="208">
        <v>15</v>
      </c>
      <c r="G17" s="460"/>
      <c r="H17" s="448">
        <v>405</v>
      </c>
      <c r="I17" s="454">
        <v>56</v>
      </c>
      <c r="J17" s="450">
        <v>3648</v>
      </c>
      <c r="K17" s="200">
        <f t="shared" si="0"/>
        <v>7.9132321041214748</v>
      </c>
      <c r="L17" s="209" t="s">
        <v>309</v>
      </c>
      <c r="M17" s="214">
        <v>1100</v>
      </c>
      <c r="N17" s="209" t="s">
        <v>76</v>
      </c>
      <c r="O17" s="210">
        <v>4363</v>
      </c>
      <c r="P17" s="200">
        <f t="shared" si="1"/>
        <v>9.4642082429501091</v>
      </c>
      <c r="Q17" s="203">
        <v>15</v>
      </c>
      <c r="R17" s="203">
        <v>10</v>
      </c>
      <c r="S17" s="209" t="s">
        <v>76</v>
      </c>
      <c r="T17" s="210">
        <v>675</v>
      </c>
      <c r="U17" s="211" t="s">
        <v>76</v>
      </c>
      <c r="V17" s="212" t="s">
        <v>245</v>
      </c>
      <c r="W17" s="213" t="s">
        <v>48</v>
      </c>
      <c r="X17" s="207" t="s">
        <v>201</v>
      </c>
    </row>
    <row r="18" spans="1:24" x14ac:dyDescent="0.15">
      <c r="B18" s="103" t="s">
        <v>78</v>
      </c>
      <c r="C18" s="105" t="s">
        <v>79</v>
      </c>
      <c r="D18" s="380">
        <v>25</v>
      </c>
      <c r="E18" s="208">
        <v>1</v>
      </c>
      <c r="F18" s="208">
        <v>18</v>
      </c>
      <c r="G18" s="451"/>
      <c r="H18" s="448">
        <v>543</v>
      </c>
      <c r="I18" s="452"/>
      <c r="J18" s="450">
        <v>8797</v>
      </c>
      <c r="K18" s="200">
        <f t="shared" si="0"/>
        <v>16.200736648250459</v>
      </c>
      <c r="L18" s="209" t="s">
        <v>266</v>
      </c>
      <c r="M18" s="214">
        <v>4347</v>
      </c>
      <c r="N18" s="209" t="s">
        <v>73</v>
      </c>
      <c r="O18" s="210">
        <v>4832</v>
      </c>
      <c r="P18" s="200">
        <f t="shared" si="1"/>
        <v>8.8987108655616947</v>
      </c>
      <c r="Q18" s="203">
        <v>18</v>
      </c>
      <c r="R18" s="203">
        <v>12</v>
      </c>
      <c r="S18" s="209" t="s">
        <v>81</v>
      </c>
      <c r="T18" s="210">
        <v>952</v>
      </c>
      <c r="U18" s="211" t="s">
        <v>82</v>
      </c>
      <c r="V18" s="212" t="s">
        <v>47</v>
      </c>
      <c r="W18" s="213" t="s">
        <v>48</v>
      </c>
      <c r="X18" s="207" t="s">
        <v>201</v>
      </c>
    </row>
    <row r="19" spans="1:24" x14ac:dyDescent="0.15">
      <c r="B19" s="103" t="s">
        <v>83</v>
      </c>
      <c r="C19" s="104">
        <v>10033</v>
      </c>
      <c r="D19" s="380">
        <v>20</v>
      </c>
      <c r="E19" s="215">
        <v>0</v>
      </c>
      <c r="F19" s="208">
        <v>7</v>
      </c>
      <c r="G19" s="447">
        <v>5</v>
      </c>
      <c r="H19" s="448">
        <v>163</v>
      </c>
      <c r="I19" s="454">
        <v>37</v>
      </c>
      <c r="J19" s="450">
        <v>8002</v>
      </c>
      <c r="K19" s="200">
        <f t="shared" si="0"/>
        <v>40.01</v>
      </c>
      <c r="L19" s="209" t="s">
        <v>54</v>
      </c>
      <c r="M19" s="214">
        <v>2463</v>
      </c>
      <c r="N19" s="209" t="s">
        <v>84</v>
      </c>
      <c r="O19" s="210">
        <v>4978</v>
      </c>
      <c r="P19" s="200">
        <f t="shared" si="1"/>
        <v>24.89</v>
      </c>
      <c r="Q19" s="203">
        <v>12</v>
      </c>
      <c r="R19" s="203">
        <v>16</v>
      </c>
      <c r="S19" s="209" t="s">
        <v>171</v>
      </c>
      <c r="T19" s="210">
        <v>912</v>
      </c>
      <c r="U19" s="211" t="s">
        <v>55</v>
      </c>
      <c r="V19" s="212" t="s">
        <v>47</v>
      </c>
      <c r="W19" s="213" t="s">
        <v>48</v>
      </c>
      <c r="X19" s="207" t="s">
        <v>48</v>
      </c>
    </row>
    <row r="20" spans="1:24" x14ac:dyDescent="0.15">
      <c r="B20" s="103" t="s">
        <v>87</v>
      </c>
      <c r="C20" s="105" t="s">
        <v>88</v>
      </c>
      <c r="D20" s="380">
        <v>22</v>
      </c>
      <c r="E20" s="208">
        <v>0</v>
      </c>
      <c r="F20" s="208">
        <v>12</v>
      </c>
      <c r="G20" s="447">
        <v>2</v>
      </c>
      <c r="H20" s="448">
        <v>344</v>
      </c>
      <c r="I20" s="454">
        <v>16</v>
      </c>
      <c r="J20" s="450">
        <v>6707</v>
      </c>
      <c r="K20" s="200">
        <f t="shared" si="0"/>
        <v>18.630555555555556</v>
      </c>
      <c r="L20" s="209" t="s">
        <v>267</v>
      </c>
      <c r="M20" s="214">
        <v>2797</v>
      </c>
      <c r="N20" s="209" t="s">
        <v>59</v>
      </c>
      <c r="O20" s="210">
        <v>4517</v>
      </c>
      <c r="P20" s="200">
        <f t="shared" si="1"/>
        <v>12.547222222222222</v>
      </c>
      <c r="Q20" s="203">
        <v>15</v>
      </c>
      <c r="R20" s="203">
        <v>12</v>
      </c>
      <c r="S20" s="209" t="s">
        <v>77</v>
      </c>
      <c r="T20" s="210">
        <v>571</v>
      </c>
      <c r="U20" s="211" t="s">
        <v>85</v>
      </c>
      <c r="V20" s="212" t="s">
        <v>66</v>
      </c>
      <c r="W20" s="213" t="s">
        <v>48</v>
      </c>
      <c r="X20" s="207" t="s">
        <v>48</v>
      </c>
    </row>
    <row r="21" spans="1:24" x14ac:dyDescent="0.15">
      <c r="B21" s="103" t="s">
        <v>89</v>
      </c>
      <c r="C21" s="104">
        <v>8877</v>
      </c>
      <c r="D21" s="380">
        <v>32</v>
      </c>
      <c r="E21" s="208">
        <v>1</v>
      </c>
      <c r="F21" s="208">
        <v>18</v>
      </c>
      <c r="G21" s="461">
        <v>2</v>
      </c>
      <c r="H21" s="448">
        <v>511</v>
      </c>
      <c r="I21" s="454">
        <v>16</v>
      </c>
      <c r="J21" s="450">
        <v>10394</v>
      </c>
      <c r="K21" s="200">
        <f t="shared" si="0"/>
        <v>19.722960151802656</v>
      </c>
      <c r="L21" s="209" t="s">
        <v>248</v>
      </c>
      <c r="M21" s="214">
        <v>3304</v>
      </c>
      <c r="N21" s="209" t="s">
        <v>73</v>
      </c>
      <c r="O21" s="210">
        <v>5306</v>
      </c>
      <c r="P21" s="200">
        <f t="shared" si="1"/>
        <v>10.06831119544592</v>
      </c>
      <c r="Q21" s="203">
        <v>20</v>
      </c>
      <c r="R21" s="203">
        <v>13</v>
      </c>
      <c r="S21" s="209" t="s">
        <v>90</v>
      </c>
      <c r="T21" s="210">
        <v>550</v>
      </c>
      <c r="U21" s="211" t="s">
        <v>86</v>
      </c>
      <c r="V21" s="212" t="s">
        <v>47</v>
      </c>
      <c r="W21" s="213" t="s">
        <v>48</v>
      </c>
      <c r="X21" s="207" t="s">
        <v>48</v>
      </c>
    </row>
    <row r="22" spans="1:24" x14ac:dyDescent="0.15">
      <c r="A22" s="106"/>
      <c r="B22" s="103" t="s">
        <v>91</v>
      </c>
      <c r="C22" s="104">
        <v>10578</v>
      </c>
      <c r="D22" s="380">
        <v>29</v>
      </c>
      <c r="E22" s="208">
        <v>0</v>
      </c>
      <c r="F22" s="355">
        <v>12</v>
      </c>
      <c r="G22" s="449">
        <v>1</v>
      </c>
      <c r="H22" s="459">
        <v>344</v>
      </c>
      <c r="I22" s="449" t="s">
        <v>332</v>
      </c>
      <c r="J22" s="450">
        <v>6614</v>
      </c>
      <c r="K22" s="200">
        <f>J22/(H22)</f>
        <v>19.226744186046513</v>
      </c>
      <c r="L22" s="209" t="s">
        <v>262</v>
      </c>
      <c r="M22" s="214">
        <v>1716</v>
      </c>
      <c r="N22" s="209" t="s">
        <v>58</v>
      </c>
      <c r="O22" s="210">
        <v>4371</v>
      </c>
      <c r="P22" s="200">
        <f>O22/(H22)</f>
        <v>12.706395348837209</v>
      </c>
      <c r="Q22" s="203">
        <v>14</v>
      </c>
      <c r="R22" s="203">
        <v>11</v>
      </c>
      <c r="S22" s="209" t="s">
        <v>58</v>
      </c>
      <c r="T22" s="210">
        <v>619</v>
      </c>
      <c r="U22" s="211" t="s">
        <v>92</v>
      </c>
      <c r="V22" s="212" t="s">
        <v>66</v>
      </c>
      <c r="W22" s="213" t="s">
        <v>48</v>
      </c>
      <c r="X22" s="207" t="s">
        <v>48</v>
      </c>
    </row>
    <row r="23" spans="1:24" x14ac:dyDescent="0.15">
      <c r="A23" s="106"/>
      <c r="B23" s="103" t="s">
        <v>94</v>
      </c>
      <c r="C23" s="104">
        <v>12565</v>
      </c>
      <c r="D23" s="380">
        <v>27</v>
      </c>
      <c r="E23" s="208">
        <v>0</v>
      </c>
      <c r="F23" s="208">
        <v>17</v>
      </c>
      <c r="G23" s="460"/>
      <c r="H23" s="448">
        <v>510</v>
      </c>
      <c r="I23" s="452"/>
      <c r="J23" s="450">
        <v>6735</v>
      </c>
      <c r="K23" s="200">
        <f>J23/(H23+I23)</f>
        <v>13.205882352941176</v>
      </c>
      <c r="L23" s="209" t="s">
        <v>310</v>
      </c>
      <c r="M23" s="214">
        <v>1559</v>
      </c>
      <c r="N23" s="209" t="s">
        <v>95</v>
      </c>
      <c r="O23" s="210">
        <v>6416</v>
      </c>
      <c r="P23" s="200">
        <f t="shared" si="1"/>
        <v>12.580392156862745</v>
      </c>
      <c r="Q23" s="203">
        <v>17</v>
      </c>
      <c r="R23" s="203">
        <v>13</v>
      </c>
      <c r="S23" s="209" t="s">
        <v>95</v>
      </c>
      <c r="T23" s="210">
        <v>605</v>
      </c>
      <c r="U23" s="211" t="s">
        <v>297</v>
      </c>
      <c r="V23" s="212" t="s">
        <v>298</v>
      </c>
      <c r="W23" s="213" t="s">
        <v>48</v>
      </c>
      <c r="X23" s="207" t="s">
        <v>48</v>
      </c>
    </row>
    <row r="24" spans="1:24" x14ac:dyDescent="0.15">
      <c r="A24" s="106"/>
      <c r="B24" s="103" t="s">
        <v>98</v>
      </c>
      <c r="C24" s="104">
        <v>18764</v>
      </c>
      <c r="D24" s="380">
        <v>25</v>
      </c>
      <c r="E24" s="208">
        <v>0</v>
      </c>
      <c r="F24" s="208">
        <v>14</v>
      </c>
      <c r="G24" s="453"/>
      <c r="H24" s="448">
        <v>368</v>
      </c>
      <c r="I24" s="454">
        <v>46</v>
      </c>
      <c r="J24" s="450">
        <v>4925</v>
      </c>
      <c r="K24" s="200">
        <f>J24/(H24)</f>
        <v>13.383152173913043</v>
      </c>
      <c r="L24" s="209" t="s">
        <v>300</v>
      </c>
      <c r="M24" s="214">
        <v>1654</v>
      </c>
      <c r="N24" s="209" t="s">
        <v>90</v>
      </c>
      <c r="O24" s="210">
        <v>3514</v>
      </c>
      <c r="P24" s="200">
        <f>O24/(H24)</f>
        <v>9.5489130434782616</v>
      </c>
      <c r="Q24" s="203">
        <v>14</v>
      </c>
      <c r="R24" s="203">
        <v>7</v>
      </c>
      <c r="S24" s="209" t="s">
        <v>92</v>
      </c>
      <c r="T24" s="210">
        <v>502</v>
      </c>
      <c r="U24" s="211" t="s">
        <v>81</v>
      </c>
      <c r="V24" s="212" t="s">
        <v>47</v>
      </c>
      <c r="W24" s="213" t="s">
        <v>48</v>
      </c>
      <c r="X24" s="207" t="s">
        <v>48</v>
      </c>
    </row>
    <row r="25" spans="1:24" x14ac:dyDescent="0.15">
      <c r="A25" s="106"/>
      <c r="B25" s="103" t="s">
        <v>99</v>
      </c>
      <c r="C25" s="104">
        <v>20633</v>
      </c>
      <c r="D25" s="380">
        <v>19</v>
      </c>
      <c r="E25" s="215">
        <v>0</v>
      </c>
      <c r="F25" s="208">
        <v>12</v>
      </c>
      <c r="G25" s="451"/>
      <c r="H25" s="448">
        <v>300</v>
      </c>
      <c r="I25" s="452"/>
      <c r="J25" s="450">
        <v>7707</v>
      </c>
      <c r="K25" s="200">
        <f t="shared" si="0"/>
        <v>25.69</v>
      </c>
      <c r="L25" s="209" t="s">
        <v>311</v>
      </c>
      <c r="M25" s="214">
        <v>3274</v>
      </c>
      <c r="N25" s="209" t="s">
        <v>77</v>
      </c>
      <c r="O25" s="210">
        <v>3481</v>
      </c>
      <c r="P25" s="200">
        <f t="shared" si="1"/>
        <v>11.603333333333333</v>
      </c>
      <c r="Q25" s="203">
        <v>12</v>
      </c>
      <c r="R25" s="203">
        <v>9</v>
      </c>
      <c r="S25" s="209" t="s">
        <v>100</v>
      </c>
      <c r="T25" s="210">
        <v>1388</v>
      </c>
      <c r="U25" s="211" t="s">
        <v>81</v>
      </c>
      <c r="V25" s="212" t="s">
        <v>47</v>
      </c>
      <c r="W25" s="213" t="s">
        <v>48</v>
      </c>
      <c r="X25" s="207" t="s">
        <v>48</v>
      </c>
    </row>
    <row r="26" spans="1:24" x14ac:dyDescent="0.15">
      <c r="A26" s="106"/>
      <c r="B26" s="107" t="s">
        <v>102</v>
      </c>
      <c r="C26" s="108">
        <v>36251</v>
      </c>
      <c r="D26" s="381">
        <v>39</v>
      </c>
      <c r="E26" s="216">
        <v>1</v>
      </c>
      <c r="F26" s="216">
        <v>18</v>
      </c>
      <c r="G26" s="462" t="s">
        <v>286</v>
      </c>
      <c r="H26" s="448">
        <v>477</v>
      </c>
      <c r="I26" s="454">
        <v>117</v>
      </c>
      <c r="J26" s="450">
        <v>6218</v>
      </c>
      <c r="K26" s="200">
        <f t="shared" si="0"/>
        <v>10.468013468013469</v>
      </c>
      <c r="L26" s="217" t="s">
        <v>249</v>
      </c>
      <c r="M26" s="218">
        <v>1828</v>
      </c>
      <c r="N26" s="217" t="s">
        <v>250</v>
      </c>
      <c r="O26" s="210">
        <v>5834</v>
      </c>
      <c r="P26" s="200">
        <f t="shared" si="1"/>
        <v>9.8215488215488218</v>
      </c>
      <c r="Q26" s="219">
        <v>18</v>
      </c>
      <c r="R26" s="219">
        <v>13</v>
      </c>
      <c r="S26" s="209" t="s">
        <v>172</v>
      </c>
      <c r="T26" s="210">
        <v>857</v>
      </c>
      <c r="U26" s="211" t="s">
        <v>172</v>
      </c>
      <c r="V26" s="220" t="s">
        <v>47</v>
      </c>
      <c r="W26" s="221" t="s">
        <v>48</v>
      </c>
      <c r="X26" s="222" t="s">
        <v>48</v>
      </c>
    </row>
    <row r="27" spans="1:24" x14ac:dyDescent="0.15">
      <c r="A27" s="106"/>
      <c r="B27" s="103" t="s">
        <v>160</v>
      </c>
      <c r="C27" s="104">
        <v>37712</v>
      </c>
      <c r="D27" s="380">
        <v>28</v>
      </c>
      <c r="E27" s="208">
        <v>1</v>
      </c>
      <c r="F27" s="208">
        <v>19</v>
      </c>
      <c r="G27" s="463"/>
      <c r="H27" s="448">
        <v>543</v>
      </c>
      <c r="I27" s="452"/>
      <c r="J27" s="450">
        <v>10252</v>
      </c>
      <c r="K27" s="200">
        <f t="shared" si="0"/>
        <v>18.880294659300183</v>
      </c>
      <c r="L27" s="223" t="s">
        <v>274</v>
      </c>
      <c r="M27" s="214">
        <v>4094</v>
      </c>
      <c r="N27" s="223" t="s">
        <v>302</v>
      </c>
      <c r="O27" s="210">
        <v>5496</v>
      </c>
      <c r="P27" s="200">
        <f t="shared" si="1"/>
        <v>10.121546961325967</v>
      </c>
      <c r="Q27" s="219">
        <v>19</v>
      </c>
      <c r="R27" s="224">
        <v>10</v>
      </c>
      <c r="S27" s="223" t="s">
        <v>90</v>
      </c>
      <c r="T27" s="210">
        <v>580</v>
      </c>
      <c r="U27" s="225" t="s">
        <v>161</v>
      </c>
      <c r="V27" s="212" t="s">
        <v>47</v>
      </c>
      <c r="W27" s="226" t="s">
        <v>48</v>
      </c>
      <c r="X27" s="207" t="s">
        <v>202</v>
      </c>
    </row>
    <row r="28" spans="1:24" x14ac:dyDescent="0.15">
      <c r="A28" s="106"/>
      <c r="B28" s="103" t="s">
        <v>93</v>
      </c>
      <c r="C28" s="104">
        <v>38443</v>
      </c>
      <c r="D28" s="380">
        <v>24</v>
      </c>
      <c r="E28" s="215">
        <v>0</v>
      </c>
      <c r="F28" s="227">
        <v>14</v>
      </c>
      <c r="G28" s="447">
        <v>3</v>
      </c>
      <c r="H28" s="448">
        <v>394</v>
      </c>
      <c r="I28" s="454">
        <v>17</v>
      </c>
      <c r="J28" s="464">
        <v>10399</v>
      </c>
      <c r="K28" s="200">
        <f t="shared" si="0"/>
        <v>25.301703163017031</v>
      </c>
      <c r="L28" s="223" t="s">
        <v>248</v>
      </c>
      <c r="M28" s="214">
        <v>4034</v>
      </c>
      <c r="N28" s="223" t="s">
        <v>191</v>
      </c>
      <c r="O28" s="210">
        <v>5560</v>
      </c>
      <c r="P28" s="200">
        <f t="shared" si="1"/>
        <v>13.527980535279806</v>
      </c>
      <c r="Q28" s="203">
        <v>17</v>
      </c>
      <c r="R28" s="228">
        <v>11</v>
      </c>
      <c r="S28" s="223" t="s">
        <v>161</v>
      </c>
      <c r="T28" s="210">
        <v>1456</v>
      </c>
      <c r="U28" s="223" t="s">
        <v>161</v>
      </c>
      <c r="V28" s="212" t="s">
        <v>47</v>
      </c>
      <c r="W28" s="226" t="s">
        <v>48</v>
      </c>
      <c r="X28" s="207" t="s">
        <v>48</v>
      </c>
    </row>
    <row r="29" spans="1:24" x14ac:dyDescent="0.15">
      <c r="A29" s="106"/>
      <c r="B29" s="109" t="s">
        <v>183</v>
      </c>
      <c r="C29" s="110">
        <v>39539</v>
      </c>
      <c r="D29" s="382">
        <v>24</v>
      </c>
      <c r="E29" s="215">
        <v>0</v>
      </c>
      <c r="F29" s="229">
        <v>12</v>
      </c>
      <c r="G29" s="449">
        <v>3</v>
      </c>
      <c r="H29" s="448">
        <v>336</v>
      </c>
      <c r="I29" s="454">
        <v>18</v>
      </c>
      <c r="J29" s="465">
        <v>7052</v>
      </c>
      <c r="K29" s="200">
        <f t="shared" si="0"/>
        <v>19.92090395480226</v>
      </c>
      <c r="L29" s="209" t="s">
        <v>248</v>
      </c>
      <c r="M29" s="214">
        <v>2006</v>
      </c>
      <c r="N29" s="223" t="s">
        <v>161</v>
      </c>
      <c r="O29" s="210">
        <v>4222</v>
      </c>
      <c r="P29" s="200">
        <f t="shared" si="1"/>
        <v>11.926553672316384</v>
      </c>
      <c r="Q29" s="203">
        <v>15</v>
      </c>
      <c r="R29" s="228">
        <v>10</v>
      </c>
      <c r="S29" s="223" t="s">
        <v>161</v>
      </c>
      <c r="T29" s="210">
        <v>1242</v>
      </c>
      <c r="U29" s="223" t="s">
        <v>161</v>
      </c>
      <c r="V29" s="212" t="s">
        <v>47</v>
      </c>
      <c r="W29" s="226" t="s">
        <v>48</v>
      </c>
      <c r="X29" s="207" t="s">
        <v>202</v>
      </c>
    </row>
    <row r="30" spans="1:24" ht="14.25" thickBot="1" x14ac:dyDescent="0.2">
      <c r="A30" s="106"/>
      <c r="B30" s="111" t="s">
        <v>96</v>
      </c>
      <c r="C30" s="112">
        <v>40634</v>
      </c>
      <c r="D30" s="383">
        <v>31</v>
      </c>
      <c r="E30" s="230">
        <v>0</v>
      </c>
      <c r="F30" s="230">
        <v>12</v>
      </c>
      <c r="G30" s="466" t="s">
        <v>251</v>
      </c>
      <c r="H30" s="467">
        <v>358</v>
      </c>
      <c r="I30" s="468" t="s">
        <v>331</v>
      </c>
      <c r="J30" s="469">
        <v>7522</v>
      </c>
      <c r="K30" s="231">
        <f>J30/(H30)</f>
        <v>21.011173184357542</v>
      </c>
      <c r="L30" s="232" t="s">
        <v>252</v>
      </c>
      <c r="M30" s="233">
        <v>2503</v>
      </c>
      <c r="N30" s="232" t="s">
        <v>212</v>
      </c>
      <c r="O30" s="234">
        <v>5148</v>
      </c>
      <c r="P30" s="200">
        <f>O30/(H30)</f>
        <v>14.379888268156424</v>
      </c>
      <c r="Q30" s="235">
        <v>12</v>
      </c>
      <c r="R30" s="235">
        <v>14</v>
      </c>
      <c r="S30" s="232" t="s">
        <v>182</v>
      </c>
      <c r="T30" s="202">
        <v>954</v>
      </c>
      <c r="U30" s="204" t="s">
        <v>212</v>
      </c>
      <c r="V30" s="205" t="s">
        <v>47</v>
      </c>
      <c r="W30" s="236" t="s">
        <v>48</v>
      </c>
      <c r="X30" s="237" t="s">
        <v>202</v>
      </c>
    </row>
    <row r="31" spans="1:24" ht="14.25" thickTop="1" x14ac:dyDescent="0.15">
      <c r="B31" s="518" t="s">
        <v>103</v>
      </c>
      <c r="C31" s="519"/>
      <c r="D31" s="238">
        <f>SUM(D6:D30)</f>
        <v>695</v>
      </c>
      <c r="E31" s="238">
        <f>SUM(E6:E30)</f>
        <v>8</v>
      </c>
      <c r="F31" s="199">
        <f>SUM(F6:F30)</f>
        <v>371</v>
      </c>
      <c r="G31" s="470" t="s">
        <v>333</v>
      </c>
      <c r="H31" s="471">
        <f>SUM(H6:H30)</f>
        <v>10318</v>
      </c>
      <c r="I31" s="472" t="s">
        <v>334</v>
      </c>
      <c r="J31" s="473">
        <f>SUM(J6:J30)</f>
        <v>162158</v>
      </c>
      <c r="K31" s="240" t="s">
        <v>238</v>
      </c>
      <c r="L31" s="241"/>
      <c r="M31" s="242">
        <f>SUM(M6:M30)</f>
        <v>55378</v>
      </c>
      <c r="N31" s="243"/>
      <c r="O31" s="239">
        <f>SUM(O6:O30)</f>
        <v>119283</v>
      </c>
      <c r="P31" s="113" t="s">
        <v>238</v>
      </c>
      <c r="Q31" s="384">
        <f>SUM(Q6:Q30)</f>
        <v>399</v>
      </c>
      <c r="R31" s="384">
        <f>SUM(R6:R30)</f>
        <v>303</v>
      </c>
      <c r="S31" s="244"/>
      <c r="T31" s="242">
        <f>SUM(T6:T30)</f>
        <v>18427</v>
      </c>
      <c r="U31" s="513"/>
      <c r="V31" s="514"/>
      <c r="W31" s="114"/>
      <c r="X31" s="115"/>
    </row>
    <row r="32" spans="1:24" ht="14.25" thickBot="1" x14ac:dyDescent="0.2">
      <c r="B32" s="515" t="s">
        <v>104</v>
      </c>
      <c r="C32" s="516"/>
      <c r="D32" s="116">
        <f t="shared" ref="D32:K32" si="2">AVERAGE(D6:D30)</f>
        <v>27.8</v>
      </c>
      <c r="E32" s="116">
        <f t="shared" si="2"/>
        <v>0.32</v>
      </c>
      <c r="F32" s="116">
        <f t="shared" si="2"/>
        <v>14.84</v>
      </c>
      <c r="G32" s="474">
        <f t="shared" si="2"/>
        <v>2.3636363636363638</v>
      </c>
      <c r="H32" s="475">
        <f t="shared" si="2"/>
        <v>412.72</v>
      </c>
      <c r="I32" s="474">
        <f t="shared" si="2"/>
        <v>42.875</v>
      </c>
      <c r="J32" s="476">
        <f t="shared" si="2"/>
        <v>6486.32</v>
      </c>
      <c r="K32" s="118">
        <f t="shared" si="2"/>
        <v>16.595061790811982</v>
      </c>
      <c r="L32" s="119"/>
      <c r="M32" s="120">
        <f>AVERAGE(M6:M30)</f>
        <v>2215.12</v>
      </c>
      <c r="N32" s="119"/>
      <c r="O32" s="120">
        <f>AVERAGE(O6:O30)</f>
        <v>4771.32</v>
      </c>
      <c r="P32" s="118">
        <f>AVERAGE(P6:P30)</f>
        <v>11.974907897200064</v>
      </c>
      <c r="Q32" s="117">
        <f>AVERAGE(Q6:Q30)</f>
        <v>15.96</v>
      </c>
      <c r="R32" s="117">
        <f>AVERAGE(R6:R30)</f>
        <v>12.12</v>
      </c>
      <c r="S32" s="121"/>
      <c r="T32" s="122">
        <f>AVERAGE(T6:T30)</f>
        <v>767.79166666666663</v>
      </c>
      <c r="U32" s="119"/>
      <c r="V32" s="123"/>
      <c r="W32" s="118"/>
      <c r="X32" s="124"/>
    </row>
    <row r="33" spans="2:25" x14ac:dyDescent="0.15"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</row>
    <row r="34" spans="2:25" ht="14.25" x14ac:dyDescent="0.15">
      <c r="B34" s="126" t="s">
        <v>180</v>
      </c>
      <c r="C34" s="126"/>
      <c r="D34" s="126"/>
      <c r="E34" s="126"/>
      <c r="F34" s="126"/>
      <c r="G34" s="126"/>
      <c r="H34" s="126" t="s">
        <v>304</v>
      </c>
      <c r="J34" s="127"/>
      <c r="K34" s="85"/>
      <c r="L34" s="85"/>
      <c r="M34" s="85"/>
      <c r="O34" s="85"/>
      <c r="P34" s="85"/>
      <c r="Q34" s="85"/>
      <c r="R34" s="85"/>
      <c r="S34" s="85"/>
      <c r="T34" s="85"/>
      <c r="U34" s="85"/>
      <c r="V34" s="85"/>
      <c r="W34" s="504"/>
      <c r="X34" s="504"/>
    </row>
    <row r="35" spans="2:25" x14ac:dyDescent="0.15">
      <c r="B35" s="126" t="s">
        <v>174</v>
      </c>
      <c r="C35" s="126"/>
      <c r="D35" s="126"/>
      <c r="F35" s="126"/>
      <c r="G35" s="126"/>
      <c r="H35" s="126" t="s">
        <v>255</v>
      </c>
      <c r="J35" s="127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</row>
    <row r="36" spans="2:25" x14ac:dyDescent="0.15">
      <c r="B36" s="126" t="s">
        <v>175</v>
      </c>
      <c r="C36" s="126"/>
      <c r="D36" s="126"/>
      <c r="F36" s="126"/>
      <c r="G36" s="126"/>
      <c r="H36" s="126" t="s">
        <v>256</v>
      </c>
      <c r="J36" s="127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</row>
    <row r="37" spans="2:25" x14ac:dyDescent="0.15">
      <c r="B37" s="126" t="s">
        <v>263</v>
      </c>
      <c r="C37" s="126"/>
      <c r="D37" s="126"/>
      <c r="E37" s="126"/>
      <c r="F37" s="126"/>
      <c r="G37" s="126"/>
      <c r="H37" s="126" t="s">
        <v>257</v>
      </c>
      <c r="J37" s="127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</row>
    <row r="38" spans="2:25" x14ac:dyDescent="0.15">
      <c r="B38" s="126" t="s">
        <v>203</v>
      </c>
      <c r="C38" s="126"/>
      <c r="D38" s="126"/>
      <c r="E38" s="126"/>
      <c r="F38" s="126"/>
      <c r="G38" s="126"/>
      <c r="H38" s="126" t="s">
        <v>258</v>
      </c>
      <c r="J38" s="127"/>
      <c r="K38" s="127"/>
      <c r="L38" s="127"/>
      <c r="M38" s="127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</row>
    <row r="39" spans="2:25" x14ac:dyDescent="0.15">
      <c r="B39" s="126" t="s">
        <v>215</v>
      </c>
      <c r="C39" s="126"/>
      <c r="D39" s="126"/>
      <c r="E39" s="126"/>
      <c r="F39" s="126"/>
      <c r="G39" s="126"/>
      <c r="H39" s="128" t="s">
        <v>284</v>
      </c>
      <c r="J39" s="127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</row>
    <row r="40" spans="2:25" x14ac:dyDescent="0.15">
      <c r="H40" s="128" t="s">
        <v>323</v>
      </c>
      <c r="I40" s="127"/>
      <c r="J40" s="127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2:25" x14ac:dyDescent="0.15">
      <c r="B41" s="129"/>
      <c r="C41" s="127"/>
      <c r="D41" s="127"/>
      <c r="E41" s="127"/>
      <c r="F41" s="127"/>
      <c r="G41" s="127"/>
      <c r="H41" s="126" t="s">
        <v>346</v>
      </c>
      <c r="I41" s="127"/>
      <c r="J41" s="127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2:25" x14ac:dyDescent="0.15">
      <c r="B42" s="129"/>
      <c r="C42" s="127"/>
      <c r="D42" s="130">
        <f>SUM(D6:D30)</f>
        <v>695</v>
      </c>
      <c r="E42" s="130">
        <f t="shared" ref="E42:J42" si="3">SUM(E6:E30)</f>
        <v>8</v>
      </c>
      <c r="F42" s="130">
        <f t="shared" si="3"/>
        <v>371</v>
      </c>
      <c r="G42" s="130">
        <f t="shared" si="3"/>
        <v>26</v>
      </c>
      <c r="H42" s="130">
        <f t="shared" si="3"/>
        <v>10318</v>
      </c>
      <c r="I42" s="130">
        <f t="shared" si="3"/>
        <v>686</v>
      </c>
      <c r="J42" s="130">
        <f t="shared" si="3"/>
        <v>162158</v>
      </c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spans="2:25" ht="12.75" customHeight="1" x14ac:dyDescent="0.15">
      <c r="C43" s="131"/>
      <c r="D43" s="132">
        <f t="shared" ref="D43:J43" si="4">SUM(D42/25)</f>
        <v>27.8</v>
      </c>
      <c r="E43" s="132">
        <f t="shared" si="4"/>
        <v>0.32</v>
      </c>
      <c r="F43" s="132">
        <f t="shared" si="4"/>
        <v>14.84</v>
      </c>
      <c r="G43" s="132">
        <f t="shared" si="4"/>
        <v>1.04</v>
      </c>
      <c r="H43" s="132">
        <f t="shared" si="4"/>
        <v>412.72</v>
      </c>
      <c r="I43" s="132">
        <f t="shared" si="4"/>
        <v>27.44</v>
      </c>
      <c r="J43" s="132">
        <f t="shared" si="4"/>
        <v>6486.32</v>
      </c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</row>
    <row r="44" spans="2:25" x14ac:dyDescent="0.15">
      <c r="C44" s="131"/>
      <c r="D44" s="131"/>
      <c r="E44" s="131"/>
      <c r="F44" s="131"/>
      <c r="G44" s="131"/>
      <c r="H44" s="131"/>
      <c r="I44" s="131"/>
      <c r="J44" s="131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</row>
    <row r="45" spans="2:25" x14ac:dyDescent="0.15">
      <c r="C45" s="131"/>
      <c r="D45" s="131"/>
      <c r="E45" s="131"/>
      <c r="F45" s="131"/>
      <c r="G45" s="131"/>
      <c r="H45" s="131"/>
      <c r="I45" s="131"/>
      <c r="J45" s="131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</row>
    <row r="46" spans="2:25" x14ac:dyDescent="0.15">
      <c r="C46" s="131"/>
      <c r="D46" s="131"/>
      <c r="E46" s="131"/>
      <c r="F46" s="131"/>
      <c r="G46" s="131"/>
      <c r="H46" s="131"/>
      <c r="I46" s="131"/>
      <c r="J46" s="131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</row>
    <row r="47" spans="2:25" x14ac:dyDescent="0.15">
      <c r="B47" s="134"/>
      <c r="C47" s="134"/>
      <c r="D47" s="134"/>
      <c r="E47" s="134"/>
      <c r="F47" s="134"/>
      <c r="G47" s="134"/>
      <c r="H47" s="134"/>
      <c r="I47" s="134"/>
      <c r="J47" s="134"/>
      <c r="Y47">
        <v>17</v>
      </c>
    </row>
  </sheetData>
  <mergeCells count="12">
    <mergeCell ref="B1:E1"/>
    <mergeCell ref="U31:V31"/>
    <mergeCell ref="B32:C32"/>
    <mergeCell ref="W3:X3"/>
    <mergeCell ref="B31:C31"/>
    <mergeCell ref="W34:X34"/>
    <mergeCell ref="F4:G4"/>
    <mergeCell ref="J4:J5"/>
    <mergeCell ref="Q4:R4"/>
    <mergeCell ref="N4:O4"/>
    <mergeCell ref="L4:M4"/>
    <mergeCell ref="H4:I4"/>
  </mergeCells>
  <phoneticPr fontId="7"/>
  <pageMargins left="0.78" right="0.4" top="0.66" bottom="1" header="0.66" footer="0.51200000000000001"/>
  <pageSetup paperSize="9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3"/>
  </sheetPr>
  <dimension ref="A1:X42"/>
  <sheetViews>
    <sheetView showGridLines="0" zoomScale="72" zoomScaleNormal="72" workbookViewId="0"/>
  </sheetViews>
  <sheetFormatPr defaultColWidth="9" defaultRowHeight="13.5" x14ac:dyDescent="0.15"/>
  <cols>
    <col min="3" max="3" width="11.125" bestFit="1" customWidth="1"/>
    <col min="4" max="6" width="7.5" bestFit="1" customWidth="1"/>
    <col min="7" max="7" width="5.625" bestFit="1" customWidth="1"/>
    <col min="9" max="9" width="9.625" customWidth="1"/>
    <col min="10" max="10" width="9.625" bestFit="1" customWidth="1"/>
    <col min="11" max="11" width="14.625" bestFit="1" customWidth="1"/>
    <col min="12" max="12" width="6" customWidth="1"/>
    <col min="14" max="14" width="5.625" customWidth="1"/>
    <col min="16" max="16" width="14.625" bestFit="1" customWidth="1"/>
    <col min="17" max="17" width="8.125" bestFit="1" customWidth="1"/>
    <col min="18" max="18" width="7.125" bestFit="1" customWidth="1"/>
    <col min="19" max="19" width="5.625" customWidth="1"/>
    <col min="21" max="21" width="5.625" customWidth="1"/>
    <col min="24" max="24" width="13.125" customWidth="1"/>
    <col min="25" max="25" width="1" customWidth="1"/>
  </cols>
  <sheetData>
    <row r="1" spans="1:24" ht="17.25" x14ac:dyDescent="0.2">
      <c r="A1" t="s">
        <v>232</v>
      </c>
      <c r="B1" s="539" t="s">
        <v>236</v>
      </c>
      <c r="C1" s="539"/>
      <c r="D1" s="539"/>
      <c r="E1" s="539"/>
    </row>
    <row r="2" spans="1:24" ht="17.25" x14ac:dyDescent="0.2">
      <c r="A2" t="s">
        <v>233</v>
      </c>
      <c r="B2" s="135" t="s">
        <v>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S2" s="136"/>
      <c r="U2" s="86"/>
      <c r="W2" s="136"/>
      <c r="X2" s="136"/>
    </row>
    <row r="3" spans="1:24" ht="14.25" thickBot="1" x14ac:dyDescent="0.2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245" t="s">
        <v>315</v>
      </c>
    </row>
    <row r="4" spans="1:24" ht="13.5" customHeight="1" x14ac:dyDescent="0.15">
      <c r="B4" s="540" t="s">
        <v>28</v>
      </c>
      <c r="C4" s="548" t="s">
        <v>29</v>
      </c>
      <c r="D4" s="546" t="s">
        <v>116</v>
      </c>
      <c r="E4" s="526" t="s">
        <v>117</v>
      </c>
      <c r="F4" s="528" t="s">
        <v>10</v>
      </c>
      <c r="G4" s="529"/>
      <c r="H4" s="528" t="s">
        <v>106</v>
      </c>
      <c r="I4" s="529"/>
      <c r="J4" s="524" t="s">
        <v>217</v>
      </c>
      <c r="K4" s="524" t="s">
        <v>118</v>
      </c>
      <c r="L4" s="542" t="s">
        <v>119</v>
      </c>
      <c r="M4" s="543"/>
      <c r="N4" s="542" t="s">
        <v>218</v>
      </c>
      <c r="O4" s="543"/>
      <c r="P4" s="526" t="s">
        <v>120</v>
      </c>
      <c r="Q4" s="528" t="s">
        <v>35</v>
      </c>
      <c r="R4" s="529"/>
      <c r="S4" s="532" t="s">
        <v>121</v>
      </c>
      <c r="T4" s="533"/>
      <c r="U4" s="532" t="s">
        <v>219</v>
      </c>
      <c r="V4" s="533"/>
      <c r="W4" s="536" t="s">
        <v>122</v>
      </c>
      <c r="X4" s="530" t="s">
        <v>123</v>
      </c>
    </row>
    <row r="5" spans="1:24" ht="14.25" thickBot="1" x14ac:dyDescent="0.2">
      <c r="B5" s="541"/>
      <c r="C5" s="549"/>
      <c r="D5" s="547"/>
      <c r="E5" s="527"/>
      <c r="F5" s="138" t="s">
        <v>220</v>
      </c>
      <c r="G5" s="139" t="s">
        <v>177</v>
      </c>
      <c r="H5" s="138" t="s">
        <v>40</v>
      </c>
      <c r="I5" s="140" t="s">
        <v>178</v>
      </c>
      <c r="J5" s="525"/>
      <c r="K5" s="525"/>
      <c r="L5" s="544"/>
      <c r="M5" s="545"/>
      <c r="N5" s="544"/>
      <c r="O5" s="545"/>
      <c r="P5" s="527"/>
      <c r="Q5" s="138" t="s">
        <v>41</v>
      </c>
      <c r="R5" s="138" t="s">
        <v>42</v>
      </c>
      <c r="S5" s="534"/>
      <c r="T5" s="535"/>
      <c r="U5" s="534"/>
      <c r="V5" s="535"/>
      <c r="W5" s="537"/>
      <c r="X5" s="531"/>
    </row>
    <row r="6" spans="1:24" ht="14.25" thickTop="1" x14ac:dyDescent="0.15">
      <c r="B6" s="141" t="s">
        <v>107</v>
      </c>
      <c r="C6" s="142">
        <v>17297</v>
      </c>
      <c r="D6" s="385">
        <v>31</v>
      </c>
      <c r="E6" s="246">
        <v>5</v>
      </c>
      <c r="F6" s="246">
        <v>13</v>
      </c>
      <c r="G6" s="246">
        <v>2</v>
      </c>
      <c r="H6" s="246">
        <v>427</v>
      </c>
      <c r="I6" s="246">
        <v>15</v>
      </c>
      <c r="J6" s="247">
        <v>6508</v>
      </c>
      <c r="K6" s="200">
        <f>J6/(H6+I6)</f>
        <v>14.723981900452488</v>
      </c>
      <c r="L6" s="248" t="s">
        <v>270</v>
      </c>
      <c r="M6" s="249">
        <v>4395</v>
      </c>
      <c r="N6" s="248" t="s">
        <v>204</v>
      </c>
      <c r="O6" s="249">
        <v>7417</v>
      </c>
      <c r="P6" s="200">
        <f>O6/(H6+I6)</f>
        <v>16.780542986425338</v>
      </c>
      <c r="Q6" s="386">
        <v>15</v>
      </c>
      <c r="R6" s="386">
        <v>20</v>
      </c>
      <c r="S6" s="250" t="s">
        <v>51</v>
      </c>
      <c r="T6" s="251">
        <v>869</v>
      </c>
      <c r="U6" s="252" t="s">
        <v>97</v>
      </c>
      <c r="V6" s="253" t="s">
        <v>47</v>
      </c>
      <c r="W6" s="254" t="s">
        <v>48</v>
      </c>
      <c r="X6" s="255" t="s">
        <v>48</v>
      </c>
    </row>
    <row r="7" spans="1:24" x14ac:dyDescent="0.15">
      <c r="B7" s="143" t="s">
        <v>108</v>
      </c>
      <c r="C7" s="144" t="s">
        <v>22</v>
      </c>
      <c r="D7" s="387">
        <v>24</v>
      </c>
      <c r="E7" s="246">
        <v>1</v>
      </c>
      <c r="F7" s="246">
        <v>11</v>
      </c>
      <c r="G7" s="266">
        <v>1</v>
      </c>
      <c r="H7" s="246">
        <v>377</v>
      </c>
      <c r="I7" s="266">
        <v>7</v>
      </c>
      <c r="J7" s="256">
        <v>5521</v>
      </c>
      <c r="K7" s="200">
        <f t="shared" ref="K7:K12" si="0">J7/(H7+I7)</f>
        <v>14.377604166666666</v>
      </c>
      <c r="L7" s="257" t="s">
        <v>271</v>
      </c>
      <c r="M7" s="258">
        <v>3230</v>
      </c>
      <c r="N7" s="257" t="s">
        <v>205</v>
      </c>
      <c r="O7" s="258">
        <v>4750</v>
      </c>
      <c r="P7" s="200">
        <f t="shared" ref="P7:P12" si="1">O7/(H7+I7)</f>
        <v>12.369791666666666</v>
      </c>
      <c r="Q7" s="259">
        <v>13</v>
      </c>
      <c r="R7" s="259">
        <v>18</v>
      </c>
      <c r="S7" s="260" t="s">
        <v>59</v>
      </c>
      <c r="T7" s="261">
        <v>659</v>
      </c>
      <c r="U7" s="262" t="s">
        <v>59</v>
      </c>
      <c r="V7" s="263" t="s">
        <v>109</v>
      </c>
      <c r="W7" s="264" t="s">
        <v>48</v>
      </c>
      <c r="X7" s="265" t="s">
        <v>48</v>
      </c>
    </row>
    <row r="8" spans="1:24" x14ac:dyDescent="0.15">
      <c r="B8" s="143" t="s">
        <v>71</v>
      </c>
      <c r="C8" s="144" t="s">
        <v>22</v>
      </c>
      <c r="D8" s="387">
        <v>38</v>
      </c>
      <c r="E8" s="246">
        <v>5</v>
      </c>
      <c r="F8" s="246">
        <v>17</v>
      </c>
      <c r="G8" s="356"/>
      <c r="H8" s="246">
        <v>626</v>
      </c>
      <c r="I8" s="388">
        <v>36</v>
      </c>
      <c r="J8" s="256">
        <v>8116</v>
      </c>
      <c r="K8" s="200">
        <f>J8/H8</f>
        <v>12.964856230031948</v>
      </c>
      <c r="L8" s="257" t="s">
        <v>206</v>
      </c>
      <c r="M8" s="258">
        <v>2941</v>
      </c>
      <c r="N8" s="257" t="s">
        <v>207</v>
      </c>
      <c r="O8" s="258">
        <v>8222</v>
      </c>
      <c r="P8" s="200">
        <f>O8/H8</f>
        <v>13.134185303514377</v>
      </c>
      <c r="Q8" s="259">
        <v>17</v>
      </c>
      <c r="R8" s="259">
        <v>18</v>
      </c>
      <c r="S8" s="260" t="s">
        <v>179</v>
      </c>
      <c r="T8" s="261">
        <v>3269</v>
      </c>
      <c r="U8" s="262" t="s">
        <v>240</v>
      </c>
      <c r="V8" s="263" t="s">
        <v>243</v>
      </c>
      <c r="W8" s="264" t="s">
        <v>48</v>
      </c>
      <c r="X8" s="265" t="s">
        <v>48</v>
      </c>
    </row>
    <row r="9" spans="1:24" x14ac:dyDescent="0.15">
      <c r="B9" s="143" t="s">
        <v>110</v>
      </c>
      <c r="C9" s="144" t="s">
        <v>22</v>
      </c>
      <c r="D9" s="387">
        <v>28</v>
      </c>
      <c r="E9" s="246">
        <v>0</v>
      </c>
      <c r="F9" s="246">
        <v>10</v>
      </c>
      <c r="G9" s="266">
        <v>3</v>
      </c>
      <c r="H9" s="246">
        <v>333</v>
      </c>
      <c r="I9" s="266">
        <v>20</v>
      </c>
      <c r="J9" s="256">
        <v>7181</v>
      </c>
      <c r="K9" s="200">
        <f t="shared" si="0"/>
        <v>20.342776203966007</v>
      </c>
      <c r="L9" s="257" t="s">
        <v>208</v>
      </c>
      <c r="M9" s="258">
        <v>2352</v>
      </c>
      <c r="N9" s="257" t="s">
        <v>209</v>
      </c>
      <c r="O9" s="258">
        <v>4964</v>
      </c>
      <c r="P9" s="200">
        <f t="shared" si="1"/>
        <v>14.062322946175637</v>
      </c>
      <c r="Q9" s="259">
        <v>13</v>
      </c>
      <c r="R9" s="259">
        <v>15</v>
      </c>
      <c r="S9" s="260" t="s">
        <v>55</v>
      </c>
      <c r="T9" s="261">
        <v>707</v>
      </c>
      <c r="U9" s="262" t="s">
        <v>46</v>
      </c>
      <c r="V9" s="263" t="s">
        <v>109</v>
      </c>
      <c r="W9" s="264" t="s">
        <v>48</v>
      </c>
      <c r="X9" s="265" t="s">
        <v>48</v>
      </c>
    </row>
    <row r="10" spans="1:24" x14ac:dyDescent="0.15">
      <c r="B10" s="143" t="s">
        <v>57</v>
      </c>
      <c r="C10" s="145">
        <v>19815</v>
      </c>
      <c r="D10" s="387">
        <v>23</v>
      </c>
      <c r="E10" s="246">
        <v>5</v>
      </c>
      <c r="F10" s="246">
        <v>9</v>
      </c>
      <c r="G10" s="266">
        <v>1</v>
      </c>
      <c r="H10" s="246">
        <v>263</v>
      </c>
      <c r="I10" s="266">
        <v>3</v>
      </c>
      <c r="J10" s="256">
        <v>6336</v>
      </c>
      <c r="K10" s="200">
        <f t="shared" si="0"/>
        <v>23.819548872180452</v>
      </c>
      <c r="L10" s="257" t="s">
        <v>208</v>
      </c>
      <c r="M10" s="258">
        <v>1840</v>
      </c>
      <c r="N10" s="257" t="s">
        <v>209</v>
      </c>
      <c r="O10" s="258">
        <v>5908</v>
      </c>
      <c r="P10" s="200">
        <f t="shared" si="1"/>
        <v>22.210526315789473</v>
      </c>
      <c r="Q10" s="259">
        <v>10</v>
      </c>
      <c r="R10" s="259">
        <v>25</v>
      </c>
      <c r="S10" s="260" t="s">
        <v>64</v>
      </c>
      <c r="T10" s="261">
        <v>819</v>
      </c>
      <c r="U10" s="262" t="s">
        <v>55</v>
      </c>
      <c r="V10" s="263" t="s">
        <v>111</v>
      </c>
      <c r="W10" s="264" t="s">
        <v>48</v>
      </c>
      <c r="X10" s="265" t="s">
        <v>48</v>
      </c>
    </row>
    <row r="11" spans="1:24" x14ac:dyDescent="0.15">
      <c r="B11" s="143" t="s">
        <v>112</v>
      </c>
      <c r="C11" s="145">
        <v>17297</v>
      </c>
      <c r="D11" s="387">
        <v>26</v>
      </c>
      <c r="E11" s="246">
        <v>5</v>
      </c>
      <c r="F11" s="246">
        <v>8</v>
      </c>
      <c r="G11" s="266">
        <v>4</v>
      </c>
      <c r="H11" s="246">
        <v>273</v>
      </c>
      <c r="I11" s="266">
        <v>25</v>
      </c>
      <c r="J11" s="256">
        <v>8690</v>
      </c>
      <c r="K11" s="200">
        <f t="shared" si="0"/>
        <v>29.161073825503355</v>
      </c>
      <c r="L11" s="257" t="s">
        <v>262</v>
      </c>
      <c r="M11" s="258">
        <v>2158</v>
      </c>
      <c r="N11" s="257" t="s">
        <v>254</v>
      </c>
      <c r="O11" s="258">
        <v>7717</v>
      </c>
      <c r="P11" s="200">
        <f t="shared" si="1"/>
        <v>25.895973154362416</v>
      </c>
      <c r="Q11" s="259">
        <v>12</v>
      </c>
      <c r="R11" s="259">
        <v>23</v>
      </c>
      <c r="S11" s="260" t="s">
        <v>46</v>
      </c>
      <c r="T11" s="261">
        <v>1049</v>
      </c>
      <c r="U11" s="262" t="s">
        <v>76</v>
      </c>
      <c r="V11" s="263" t="s">
        <v>111</v>
      </c>
      <c r="W11" s="264" t="s">
        <v>48</v>
      </c>
      <c r="X11" s="265" t="s">
        <v>48</v>
      </c>
    </row>
    <row r="12" spans="1:24" x14ac:dyDescent="0.15">
      <c r="B12" s="143" t="s">
        <v>113</v>
      </c>
      <c r="C12" s="145">
        <v>18354</v>
      </c>
      <c r="D12" s="387">
        <v>24</v>
      </c>
      <c r="E12" s="266">
        <v>1</v>
      </c>
      <c r="F12" s="266">
        <v>9</v>
      </c>
      <c r="G12" s="266">
        <v>2</v>
      </c>
      <c r="H12" s="266">
        <v>318</v>
      </c>
      <c r="I12" s="266">
        <v>12</v>
      </c>
      <c r="J12" s="256">
        <v>8286</v>
      </c>
      <c r="K12" s="200">
        <f t="shared" si="0"/>
        <v>25.109090909090909</v>
      </c>
      <c r="L12" s="257" t="s">
        <v>80</v>
      </c>
      <c r="M12" s="258">
        <v>3186</v>
      </c>
      <c r="N12" s="257" t="s">
        <v>210</v>
      </c>
      <c r="O12" s="258">
        <v>5247</v>
      </c>
      <c r="P12" s="200">
        <f t="shared" si="1"/>
        <v>15.9</v>
      </c>
      <c r="Q12" s="259">
        <v>12</v>
      </c>
      <c r="R12" s="259">
        <v>22</v>
      </c>
      <c r="S12" s="260" t="s">
        <v>52</v>
      </c>
      <c r="T12" s="261">
        <v>2109</v>
      </c>
      <c r="U12" s="262" t="s">
        <v>73</v>
      </c>
      <c r="V12" s="263" t="s">
        <v>111</v>
      </c>
      <c r="W12" s="264" t="s">
        <v>48</v>
      </c>
      <c r="X12" s="265" t="s">
        <v>48</v>
      </c>
    </row>
    <row r="13" spans="1:24" x14ac:dyDescent="0.15">
      <c r="B13" s="146" t="s">
        <v>114</v>
      </c>
      <c r="C13" s="147">
        <v>36251</v>
      </c>
      <c r="D13" s="389">
        <v>31</v>
      </c>
      <c r="E13" s="267">
        <v>5</v>
      </c>
      <c r="F13" s="267">
        <v>8</v>
      </c>
      <c r="G13" s="267">
        <v>-2</v>
      </c>
      <c r="H13" s="267">
        <v>263</v>
      </c>
      <c r="I13" s="267">
        <v>-22</v>
      </c>
      <c r="J13" s="268">
        <v>9033</v>
      </c>
      <c r="K13" s="200">
        <f>J13/H13</f>
        <v>34.346007604562736</v>
      </c>
      <c r="L13" s="269" t="s">
        <v>266</v>
      </c>
      <c r="M13" s="270">
        <v>2963</v>
      </c>
      <c r="N13" s="257" t="s">
        <v>211</v>
      </c>
      <c r="O13" s="258">
        <v>5976</v>
      </c>
      <c r="P13" s="200">
        <f>O13/H13</f>
        <v>22.722433460076047</v>
      </c>
      <c r="Q13" s="271">
        <v>8</v>
      </c>
      <c r="R13" s="271">
        <v>35</v>
      </c>
      <c r="S13" s="272" t="s">
        <v>164</v>
      </c>
      <c r="T13" s="273">
        <v>1036</v>
      </c>
      <c r="U13" s="274" t="s">
        <v>164</v>
      </c>
      <c r="V13" s="275" t="s">
        <v>111</v>
      </c>
      <c r="W13" s="276" t="s">
        <v>48</v>
      </c>
      <c r="X13" s="277" t="s">
        <v>48</v>
      </c>
    </row>
    <row r="14" spans="1:24" x14ac:dyDescent="0.15">
      <c r="B14" s="146" t="s">
        <v>221</v>
      </c>
      <c r="C14" s="147">
        <v>41365</v>
      </c>
      <c r="D14" s="389">
        <v>34</v>
      </c>
      <c r="E14" s="267">
        <v>1</v>
      </c>
      <c r="F14" s="267">
        <v>18</v>
      </c>
      <c r="G14" s="357" t="s">
        <v>216</v>
      </c>
      <c r="H14" s="267">
        <v>513</v>
      </c>
      <c r="I14" s="357">
        <v>2</v>
      </c>
      <c r="J14" s="268">
        <v>13003</v>
      </c>
      <c r="K14" s="200">
        <f t="shared" ref="K14:K15" si="2">J14/H14</f>
        <v>25.346978557504872</v>
      </c>
      <c r="L14" s="269" t="s">
        <v>281</v>
      </c>
      <c r="M14" s="270">
        <v>8964</v>
      </c>
      <c r="N14" s="278" t="s">
        <v>244</v>
      </c>
      <c r="O14" s="279">
        <v>6851</v>
      </c>
      <c r="P14" s="200">
        <f>O14/H14</f>
        <v>13.354775828460038</v>
      </c>
      <c r="Q14" s="271">
        <v>17</v>
      </c>
      <c r="R14" s="271">
        <v>21</v>
      </c>
      <c r="S14" s="272" t="s">
        <v>239</v>
      </c>
      <c r="T14" s="273">
        <v>1001</v>
      </c>
      <c r="U14" s="274" t="s">
        <v>239</v>
      </c>
      <c r="V14" s="275" t="s">
        <v>109</v>
      </c>
      <c r="W14" s="276" t="s">
        <v>48</v>
      </c>
      <c r="X14" s="277" t="s">
        <v>48</v>
      </c>
    </row>
    <row r="15" spans="1:24" ht="14.25" thickBot="1" x14ac:dyDescent="0.2">
      <c r="B15" s="143" t="s">
        <v>261</v>
      </c>
      <c r="C15" s="145">
        <v>41730</v>
      </c>
      <c r="D15" s="387">
        <v>34</v>
      </c>
      <c r="E15" s="266">
        <v>1</v>
      </c>
      <c r="F15" s="266">
        <v>15</v>
      </c>
      <c r="G15" s="356"/>
      <c r="H15" s="266">
        <v>505</v>
      </c>
      <c r="I15" s="390">
        <v>56</v>
      </c>
      <c r="J15" s="256">
        <v>10466</v>
      </c>
      <c r="K15" s="200">
        <f t="shared" si="2"/>
        <v>20.724752475247524</v>
      </c>
      <c r="L15" s="257" t="s">
        <v>306</v>
      </c>
      <c r="M15" s="258">
        <v>2566</v>
      </c>
      <c r="N15" s="257" t="s">
        <v>307</v>
      </c>
      <c r="O15" s="258">
        <v>7724</v>
      </c>
      <c r="P15" s="200">
        <f>O15/H15</f>
        <v>15.295049504950494</v>
      </c>
      <c r="Q15" s="259">
        <v>15</v>
      </c>
      <c r="R15" s="259">
        <v>22</v>
      </c>
      <c r="S15" s="260" t="s">
        <v>76</v>
      </c>
      <c r="T15" s="261">
        <v>970</v>
      </c>
      <c r="U15" s="262" t="s">
        <v>307</v>
      </c>
      <c r="V15" s="263" t="s">
        <v>109</v>
      </c>
      <c r="W15" s="264" t="s">
        <v>48</v>
      </c>
      <c r="X15" s="265" t="s">
        <v>48</v>
      </c>
    </row>
    <row r="16" spans="1:24" ht="14.25" thickTop="1" x14ac:dyDescent="0.15">
      <c r="B16" s="522" t="s">
        <v>115</v>
      </c>
      <c r="C16" s="523"/>
      <c r="D16" s="280">
        <f>SUM(D6:D15)</f>
        <v>293</v>
      </c>
      <c r="E16" s="280">
        <f>SUM(E6:E15)</f>
        <v>29</v>
      </c>
      <c r="F16" s="280">
        <f>SUM(F6:F15)</f>
        <v>118</v>
      </c>
      <c r="G16" s="358" t="s">
        <v>325</v>
      </c>
      <c r="H16" s="280">
        <f>SUM(H6:H15)</f>
        <v>3898</v>
      </c>
      <c r="I16" s="359" t="s">
        <v>326</v>
      </c>
      <c r="J16" s="281">
        <f>SUM(J6:J15)</f>
        <v>83140</v>
      </c>
      <c r="K16" s="148" t="s">
        <v>237</v>
      </c>
      <c r="L16" s="282"/>
      <c r="M16" s="283">
        <f>SUM(M6:M15)</f>
        <v>34595</v>
      </c>
      <c r="N16" s="282"/>
      <c r="O16" s="283">
        <f>SUM(O6:O15)</f>
        <v>64776</v>
      </c>
      <c r="P16" s="149" t="s">
        <v>237</v>
      </c>
      <c r="Q16" s="391">
        <f>SUM(Q6:Q15)</f>
        <v>132</v>
      </c>
      <c r="R16" s="391">
        <f>SUM(R6:R15)</f>
        <v>219</v>
      </c>
      <c r="S16" s="284"/>
      <c r="T16" s="285">
        <f>SUM(T6:T15)</f>
        <v>12488</v>
      </c>
      <c r="U16" s="150"/>
      <c r="V16" s="151"/>
      <c r="W16" s="152"/>
      <c r="X16" s="153"/>
    </row>
    <row r="17" spans="2:24" ht="14.25" thickBot="1" x14ac:dyDescent="0.2">
      <c r="B17" s="520" t="s">
        <v>104</v>
      </c>
      <c r="C17" s="521"/>
      <c r="D17" s="154">
        <f t="shared" ref="D17:K17" si="3">AVERAGE(D6:D15)</f>
        <v>29.3</v>
      </c>
      <c r="E17" s="154">
        <f t="shared" si="3"/>
        <v>2.9</v>
      </c>
      <c r="F17" s="154">
        <f t="shared" si="3"/>
        <v>11.8</v>
      </c>
      <c r="G17" s="154">
        <f t="shared" si="3"/>
        <v>1.5714285714285714</v>
      </c>
      <c r="H17" s="154">
        <f t="shared" si="3"/>
        <v>389.8</v>
      </c>
      <c r="I17" s="154">
        <f t="shared" si="3"/>
        <v>15.4</v>
      </c>
      <c r="J17" s="155">
        <f t="shared" si="3"/>
        <v>8314</v>
      </c>
      <c r="K17" s="117">
        <f t="shared" si="3"/>
        <v>22.091667074520696</v>
      </c>
      <c r="L17" s="156"/>
      <c r="M17" s="120">
        <f>AVERAGE(M6:M15)</f>
        <v>3459.5</v>
      </c>
      <c r="N17" s="156"/>
      <c r="O17" s="120">
        <f>AVERAGE(O6:O15)</f>
        <v>6477.6</v>
      </c>
      <c r="P17" s="157">
        <f>AVERAGE(P6:P15)</f>
        <v>17.172560116642053</v>
      </c>
      <c r="Q17" s="117">
        <f>AVERAGE(Q6:Q15)</f>
        <v>13.2</v>
      </c>
      <c r="R17" s="117">
        <f>AVERAGE(R6:R15)</f>
        <v>21.9</v>
      </c>
      <c r="S17" s="158"/>
      <c r="T17" s="159">
        <f>AVERAGE(T6:T15)</f>
        <v>1248.8</v>
      </c>
      <c r="U17" s="160"/>
      <c r="V17" s="161"/>
      <c r="W17" s="162"/>
      <c r="X17" s="163"/>
    </row>
    <row r="18" spans="2:24" x14ac:dyDescent="0.15">
      <c r="B18" s="164"/>
      <c r="C18" s="164"/>
      <c r="D18" s="165"/>
      <c r="E18" s="165"/>
      <c r="F18" s="165"/>
      <c r="G18" s="165"/>
      <c r="H18" s="165"/>
      <c r="I18" s="165"/>
      <c r="J18" s="165"/>
      <c r="K18" s="166"/>
      <c r="L18" s="165"/>
      <c r="M18" s="165"/>
      <c r="N18" s="165"/>
      <c r="O18" s="165"/>
      <c r="P18" s="166"/>
      <c r="Q18" s="165"/>
      <c r="R18" s="165"/>
      <c r="S18" s="165"/>
      <c r="T18" s="165"/>
      <c r="U18" s="164"/>
      <c r="V18" s="164"/>
      <c r="W18" s="164"/>
      <c r="X18" s="164"/>
    </row>
    <row r="19" spans="2:24" ht="14.25" x14ac:dyDescent="0.15">
      <c r="B19" s="137" t="s">
        <v>162</v>
      </c>
      <c r="C19" s="137"/>
      <c r="D19" s="137"/>
      <c r="E19" s="137"/>
      <c r="F19" s="137"/>
      <c r="G19" s="137"/>
      <c r="H19" s="137"/>
      <c r="I19" s="137"/>
      <c r="J19" s="167" t="s">
        <v>290</v>
      </c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538"/>
      <c r="X19" s="538"/>
    </row>
    <row r="20" spans="2:24" x14ac:dyDescent="0.15">
      <c r="B20" s="137" t="s">
        <v>222</v>
      </c>
      <c r="C20" s="137"/>
      <c r="D20" s="137"/>
      <c r="E20" s="137"/>
      <c r="G20" s="137"/>
      <c r="H20" s="137"/>
      <c r="I20" s="137"/>
      <c r="J20" s="167" t="s">
        <v>327</v>
      </c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</row>
    <row r="21" spans="2:24" x14ac:dyDescent="0.15">
      <c r="B21" s="137" t="s">
        <v>223</v>
      </c>
      <c r="C21" s="137"/>
      <c r="D21" s="137"/>
      <c r="E21" s="137"/>
      <c r="G21" s="137"/>
      <c r="H21" s="137"/>
      <c r="I21" s="137"/>
      <c r="J21" s="167" t="s">
        <v>291</v>
      </c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</row>
    <row r="22" spans="2:24" x14ac:dyDescent="0.15">
      <c r="B22" s="137" t="s">
        <v>224</v>
      </c>
      <c r="C22" s="137" t="s">
        <v>181</v>
      </c>
      <c r="D22" s="137"/>
      <c r="E22" s="137"/>
      <c r="F22" s="137"/>
      <c r="G22" s="137"/>
      <c r="H22" s="137"/>
      <c r="I22" s="137"/>
      <c r="J22" s="137" t="s">
        <v>292</v>
      </c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</row>
    <row r="23" spans="2:24" x14ac:dyDescent="0.15">
      <c r="B23" s="137" t="s">
        <v>283</v>
      </c>
      <c r="C23" s="137"/>
      <c r="D23" s="137"/>
      <c r="E23" s="137"/>
      <c r="F23" s="137"/>
      <c r="G23" s="137"/>
      <c r="H23" s="137"/>
      <c r="I23" s="137"/>
      <c r="J23" s="137" t="s">
        <v>293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64"/>
      <c r="U23" s="164"/>
      <c r="V23" s="164"/>
      <c r="W23" s="164"/>
      <c r="X23" s="164"/>
    </row>
    <row r="24" spans="2:24" x14ac:dyDescent="0.15">
      <c r="B24" s="137" t="s">
        <v>225</v>
      </c>
      <c r="C24" s="137"/>
      <c r="D24" s="137"/>
      <c r="E24" s="137"/>
      <c r="F24" s="137"/>
      <c r="G24" s="137"/>
      <c r="H24" s="137"/>
      <c r="I24" s="137"/>
      <c r="J24" s="137" t="s">
        <v>348</v>
      </c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</row>
    <row r="25" spans="2:24" x14ac:dyDescent="0.15">
      <c r="B25" s="137" t="s">
        <v>289</v>
      </c>
      <c r="C25" s="137"/>
      <c r="D25" s="137"/>
      <c r="E25" s="137"/>
      <c r="F25" s="137"/>
      <c r="G25" s="137"/>
      <c r="H25" s="137"/>
      <c r="I25" s="137"/>
      <c r="J25" s="137" t="s">
        <v>328</v>
      </c>
      <c r="K25" s="164"/>
      <c r="L25" s="164"/>
      <c r="M25" s="164"/>
      <c r="N25" s="164"/>
      <c r="O25" s="164"/>
      <c r="P25" s="164"/>
      <c r="Q25" s="164"/>
      <c r="R25" s="164"/>
      <c r="S25" s="164"/>
      <c r="T25" s="137"/>
      <c r="U25" s="137"/>
      <c r="V25" s="137"/>
      <c r="W25" s="137"/>
      <c r="X25" s="137"/>
    </row>
    <row r="26" spans="2:24" x14ac:dyDescent="0.15">
      <c r="B26" s="164"/>
      <c r="C26" s="164"/>
      <c r="D26" s="164"/>
      <c r="E26" s="164"/>
      <c r="F26" s="164"/>
      <c r="G26" s="164"/>
      <c r="H26" s="164"/>
      <c r="I26" s="164"/>
      <c r="J26" s="164" t="s">
        <v>349</v>
      </c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</row>
    <row r="27" spans="2:24" x14ac:dyDescent="0.15"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</row>
    <row r="28" spans="2:24" x14ac:dyDescent="0.15">
      <c r="B28" s="164"/>
      <c r="C28" s="164"/>
      <c r="D28" s="164"/>
      <c r="E28" s="164"/>
      <c r="F28" s="164"/>
      <c r="G28" s="164"/>
      <c r="H28" s="164"/>
      <c r="I28" s="164"/>
      <c r="T28" s="164"/>
      <c r="U28" s="164"/>
      <c r="V28" s="164"/>
      <c r="W28" s="164"/>
      <c r="X28" s="164"/>
    </row>
    <row r="30" spans="2:24" ht="67.5" customHeight="1" x14ac:dyDescent="0.15"/>
    <row r="38" spans="2:2" x14ac:dyDescent="0.15">
      <c r="B38" s="168"/>
    </row>
    <row r="39" spans="2:2" x14ac:dyDescent="0.15">
      <c r="B39" s="168"/>
    </row>
    <row r="40" spans="2:2" x14ac:dyDescent="0.15">
      <c r="B40" s="168"/>
    </row>
    <row r="41" spans="2:2" x14ac:dyDescent="0.15">
      <c r="B41" s="168"/>
    </row>
    <row r="42" spans="2:2" x14ac:dyDescent="0.15">
      <c r="B42" s="133"/>
    </row>
  </sheetData>
  <mergeCells count="20">
    <mergeCell ref="B1:E1"/>
    <mergeCell ref="B4:B5"/>
    <mergeCell ref="P4:P5"/>
    <mergeCell ref="L4:M5"/>
    <mergeCell ref="D4:D5"/>
    <mergeCell ref="H4:I4"/>
    <mergeCell ref="C4:C5"/>
    <mergeCell ref="N4:O5"/>
    <mergeCell ref="J4:J5"/>
    <mergeCell ref="Q4:R4"/>
    <mergeCell ref="X4:X5"/>
    <mergeCell ref="U4:V5"/>
    <mergeCell ref="W4:W5"/>
    <mergeCell ref="W19:X19"/>
    <mergeCell ref="S4:T5"/>
    <mergeCell ref="B17:C17"/>
    <mergeCell ref="B16:C16"/>
    <mergeCell ref="K4:K5"/>
    <mergeCell ref="E4:E5"/>
    <mergeCell ref="F4:G4"/>
  </mergeCells>
  <phoneticPr fontId="7"/>
  <pageMargins left="0.4" right="0.31" top="1" bottom="1" header="0.51200000000000001" footer="0.51200000000000001"/>
  <pageSetup paperSize="9" scale="6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3"/>
  </sheetPr>
  <dimension ref="A1:AC20"/>
  <sheetViews>
    <sheetView showGridLines="0" zoomScale="92" zoomScaleNormal="92" zoomScaleSheetLayoutView="90" workbookViewId="0"/>
  </sheetViews>
  <sheetFormatPr defaultColWidth="9" defaultRowHeight="13.5" x14ac:dyDescent="0.15"/>
  <cols>
    <col min="2" max="2" width="12.375" customWidth="1"/>
    <col min="3" max="4" width="4.5" customWidth="1"/>
    <col min="5" max="5" width="5.875" customWidth="1"/>
    <col min="6" max="8" width="5.375" customWidth="1"/>
    <col min="9" max="14" width="4.5" customWidth="1"/>
    <col min="15" max="15" width="4.375" customWidth="1"/>
    <col min="16" max="17" width="4.5" customWidth="1"/>
    <col min="18" max="20" width="7.125" customWidth="1"/>
    <col min="21" max="25" width="6.625" customWidth="1"/>
    <col min="26" max="26" width="8.625" customWidth="1"/>
    <col min="27" max="28" width="4.5" customWidth="1"/>
    <col min="29" max="29" width="6.625" bestFit="1" customWidth="1"/>
    <col min="30" max="30" width="1.375" customWidth="1"/>
  </cols>
  <sheetData>
    <row r="1" spans="1:29" ht="17.25" x14ac:dyDescent="0.2">
      <c r="A1" t="s">
        <v>232</v>
      </c>
      <c r="B1" s="31" t="s">
        <v>235</v>
      </c>
    </row>
    <row r="2" spans="1:29" ht="17.25" x14ac:dyDescent="0.2">
      <c r="A2" t="s">
        <v>233</v>
      </c>
      <c r="B2" s="1" t="s">
        <v>3</v>
      </c>
    </row>
    <row r="3" spans="1:29" ht="14.25" thickBot="1" x14ac:dyDescent="0.2">
      <c r="AC3" s="286" t="s">
        <v>350</v>
      </c>
    </row>
    <row r="4" spans="1:29" x14ac:dyDescent="0.15">
      <c r="B4" s="287"/>
      <c r="C4" s="582" t="s">
        <v>124</v>
      </c>
      <c r="D4" s="566"/>
      <c r="E4" s="566"/>
      <c r="F4" s="566"/>
      <c r="G4" s="566"/>
      <c r="H4" s="567"/>
      <c r="I4" s="550" t="s">
        <v>125</v>
      </c>
      <c r="J4" s="551"/>
      <c r="K4" s="552"/>
      <c r="L4" s="550" t="s">
        <v>126</v>
      </c>
      <c r="M4" s="559"/>
      <c r="N4" s="560"/>
      <c r="O4" s="551" t="s">
        <v>127</v>
      </c>
      <c r="P4" s="559"/>
      <c r="Q4" s="560"/>
      <c r="R4" s="565" t="s">
        <v>128</v>
      </c>
      <c r="S4" s="566"/>
      <c r="T4" s="566"/>
      <c r="U4" s="566"/>
      <c r="V4" s="566"/>
      <c r="W4" s="567"/>
      <c r="X4" s="565" t="s">
        <v>129</v>
      </c>
      <c r="Y4" s="566"/>
      <c r="Z4" s="567"/>
      <c r="AA4" s="550" t="s">
        <v>130</v>
      </c>
      <c r="AB4" s="551"/>
      <c r="AC4" s="552"/>
    </row>
    <row r="5" spans="1:29" ht="13.5" customHeight="1" x14ac:dyDescent="0.15">
      <c r="B5" s="288" t="s">
        <v>131</v>
      </c>
      <c r="C5" s="583" t="s">
        <v>132</v>
      </c>
      <c r="D5" s="584"/>
      <c r="E5" s="585"/>
      <c r="F5" s="586" t="s">
        <v>133</v>
      </c>
      <c r="G5" s="584"/>
      <c r="H5" s="587"/>
      <c r="I5" s="553"/>
      <c r="J5" s="554"/>
      <c r="K5" s="555"/>
      <c r="L5" s="580"/>
      <c r="M5" s="561"/>
      <c r="N5" s="562"/>
      <c r="O5" s="561"/>
      <c r="P5" s="561"/>
      <c r="Q5" s="562"/>
      <c r="R5" s="568" t="s">
        <v>138</v>
      </c>
      <c r="S5" s="569"/>
      <c r="T5" s="570"/>
      <c r="U5" s="574" t="s">
        <v>139</v>
      </c>
      <c r="V5" s="574"/>
      <c r="W5" s="575"/>
      <c r="X5" s="578" t="s">
        <v>140</v>
      </c>
      <c r="Y5" s="574"/>
      <c r="Z5" s="575"/>
      <c r="AA5" s="553"/>
      <c r="AB5" s="554"/>
      <c r="AC5" s="555"/>
    </row>
    <row r="6" spans="1:29" x14ac:dyDescent="0.15">
      <c r="B6" s="289"/>
      <c r="C6" s="290"/>
      <c r="D6" s="291"/>
      <c r="E6" s="292"/>
      <c r="F6" s="293"/>
      <c r="G6" s="291"/>
      <c r="H6" s="294"/>
      <c r="I6" s="556"/>
      <c r="J6" s="557"/>
      <c r="K6" s="558"/>
      <c r="L6" s="581"/>
      <c r="M6" s="563"/>
      <c r="N6" s="564"/>
      <c r="O6" s="563"/>
      <c r="P6" s="563"/>
      <c r="Q6" s="564"/>
      <c r="R6" s="571"/>
      <c r="S6" s="572"/>
      <c r="T6" s="573"/>
      <c r="U6" s="576"/>
      <c r="V6" s="576"/>
      <c r="W6" s="577"/>
      <c r="X6" s="579"/>
      <c r="Y6" s="576"/>
      <c r="Z6" s="577"/>
      <c r="AA6" s="556"/>
      <c r="AB6" s="557"/>
      <c r="AC6" s="558"/>
    </row>
    <row r="7" spans="1:29" ht="14.25" thickBot="1" x14ac:dyDescent="0.2">
      <c r="B7" s="295" t="s">
        <v>134</v>
      </c>
      <c r="C7" s="296" t="s">
        <v>135</v>
      </c>
      <c r="D7" s="297" t="s">
        <v>136</v>
      </c>
      <c r="E7" s="296" t="s">
        <v>27</v>
      </c>
      <c r="F7" s="298" t="s">
        <v>135</v>
      </c>
      <c r="G7" s="297" t="s">
        <v>136</v>
      </c>
      <c r="H7" s="299" t="s">
        <v>27</v>
      </c>
      <c r="I7" s="300" t="s">
        <v>135</v>
      </c>
      <c r="J7" s="301" t="s">
        <v>136</v>
      </c>
      <c r="K7" s="302" t="s">
        <v>27</v>
      </c>
      <c r="L7" s="300" t="s">
        <v>135</v>
      </c>
      <c r="M7" s="297" t="s">
        <v>136</v>
      </c>
      <c r="N7" s="302" t="s">
        <v>27</v>
      </c>
      <c r="O7" s="303" t="s">
        <v>135</v>
      </c>
      <c r="P7" s="301" t="s">
        <v>136</v>
      </c>
      <c r="Q7" s="302" t="s">
        <v>27</v>
      </c>
      <c r="R7" s="300" t="s">
        <v>135</v>
      </c>
      <c r="S7" s="297" t="s">
        <v>136</v>
      </c>
      <c r="T7" s="303" t="s">
        <v>27</v>
      </c>
      <c r="U7" s="303" t="s">
        <v>135</v>
      </c>
      <c r="V7" s="297" t="s">
        <v>136</v>
      </c>
      <c r="W7" s="302" t="s">
        <v>27</v>
      </c>
      <c r="X7" s="303" t="s">
        <v>135</v>
      </c>
      <c r="Y7" s="297" t="s">
        <v>136</v>
      </c>
      <c r="Z7" s="299" t="s">
        <v>27</v>
      </c>
      <c r="AA7" s="303" t="s">
        <v>135</v>
      </c>
      <c r="AB7" s="297" t="s">
        <v>136</v>
      </c>
      <c r="AC7" s="299" t="s">
        <v>27</v>
      </c>
    </row>
    <row r="8" spans="1:29" ht="14.25" thickTop="1" x14ac:dyDescent="0.15">
      <c r="B8" s="304" t="s">
        <v>107</v>
      </c>
      <c r="C8" s="392">
        <v>75</v>
      </c>
      <c r="D8" s="393">
        <v>74</v>
      </c>
      <c r="E8" s="392">
        <f>SUM(C8:D8)</f>
        <v>149</v>
      </c>
      <c r="F8" s="394">
        <v>0</v>
      </c>
      <c r="G8" s="393">
        <v>0</v>
      </c>
      <c r="H8" s="395">
        <f>SUM(F8:G8)</f>
        <v>0</v>
      </c>
      <c r="I8" s="396">
        <v>0</v>
      </c>
      <c r="J8" s="393">
        <v>0</v>
      </c>
      <c r="K8" s="395">
        <f>SUM(I8:J8)</f>
        <v>0</v>
      </c>
      <c r="L8" s="396">
        <v>1</v>
      </c>
      <c r="M8" s="393">
        <v>0</v>
      </c>
      <c r="N8" s="395">
        <f>SUM(L8:M8)</f>
        <v>1</v>
      </c>
      <c r="O8" s="397">
        <v>0</v>
      </c>
      <c r="P8" s="393">
        <v>0</v>
      </c>
      <c r="Q8" s="395">
        <f>SUM(O8:P8)</f>
        <v>0</v>
      </c>
      <c r="R8" s="396">
        <v>0</v>
      </c>
      <c r="S8" s="393">
        <v>0</v>
      </c>
      <c r="T8" s="392">
        <v>0</v>
      </c>
      <c r="U8" s="398">
        <v>0</v>
      </c>
      <c r="V8" s="393">
        <v>0</v>
      </c>
      <c r="W8" s="395">
        <v>0</v>
      </c>
      <c r="X8" s="397">
        <v>0</v>
      </c>
      <c r="Y8" s="393">
        <v>0</v>
      </c>
      <c r="Z8" s="395">
        <v>0</v>
      </c>
      <c r="AA8" s="399">
        <f>SUM(C8,F8,I8,L8,O8)</f>
        <v>76</v>
      </c>
      <c r="AB8" s="393">
        <f>SUM(D8,G8,J8,M8,P8)</f>
        <v>74</v>
      </c>
      <c r="AC8" s="400">
        <f>SUM(AA8:AB8)</f>
        <v>150</v>
      </c>
    </row>
    <row r="9" spans="1:29" x14ac:dyDescent="0.15">
      <c r="B9" s="305" t="s">
        <v>108</v>
      </c>
      <c r="C9" s="401">
        <v>81</v>
      </c>
      <c r="D9" s="402">
        <v>86</v>
      </c>
      <c r="E9" s="401">
        <f t="shared" ref="E9:E17" si="0">SUM(C9:D9)</f>
        <v>167</v>
      </c>
      <c r="F9" s="397">
        <v>0</v>
      </c>
      <c r="G9" s="402">
        <v>0</v>
      </c>
      <c r="H9" s="403">
        <f t="shared" ref="H9:H17" si="1">SUM(F9:G9)</f>
        <v>0</v>
      </c>
      <c r="I9" s="404">
        <v>0</v>
      </c>
      <c r="J9" s="402">
        <v>0</v>
      </c>
      <c r="K9" s="403">
        <f t="shared" ref="K9:K17" si="2">SUM(I9:J9)</f>
        <v>0</v>
      </c>
      <c r="L9" s="404">
        <v>0</v>
      </c>
      <c r="M9" s="402">
        <v>0</v>
      </c>
      <c r="N9" s="403">
        <f t="shared" ref="N9:N17" si="3">SUM(L9:M9)</f>
        <v>0</v>
      </c>
      <c r="O9" s="397">
        <v>0</v>
      </c>
      <c r="P9" s="402">
        <v>0</v>
      </c>
      <c r="Q9" s="403">
        <f t="shared" ref="Q9:Q17" si="4">SUM(O9:P9)</f>
        <v>0</v>
      </c>
      <c r="R9" s="404">
        <v>0</v>
      </c>
      <c r="S9" s="402">
        <v>0</v>
      </c>
      <c r="T9" s="401">
        <v>0</v>
      </c>
      <c r="U9" s="397">
        <v>0</v>
      </c>
      <c r="V9" s="405">
        <v>0</v>
      </c>
      <c r="W9" s="403">
        <v>0</v>
      </c>
      <c r="X9" s="406">
        <v>0</v>
      </c>
      <c r="Y9" s="402">
        <v>0</v>
      </c>
      <c r="Z9" s="403">
        <v>0</v>
      </c>
      <c r="AA9" s="404">
        <f t="shared" ref="AA9:AB17" si="5">SUM(C9,F9,I9,L9,O9)</f>
        <v>81</v>
      </c>
      <c r="AB9" s="402">
        <f t="shared" si="5"/>
        <v>86</v>
      </c>
      <c r="AC9" s="407">
        <f t="shared" ref="AC9:AC17" si="6">SUM(AA9:AB9)</f>
        <v>167</v>
      </c>
    </row>
    <row r="10" spans="1:29" x14ac:dyDescent="0.15">
      <c r="B10" s="305" t="s">
        <v>71</v>
      </c>
      <c r="C10" s="401">
        <v>112</v>
      </c>
      <c r="D10" s="402">
        <v>90</v>
      </c>
      <c r="E10" s="401">
        <f t="shared" si="0"/>
        <v>202</v>
      </c>
      <c r="F10" s="406">
        <v>0</v>
      </c>
      <c r="G10" s="405">
        <v>0</v>
      </c>
      <c r="H10" s="403">
        <f t="shared" si="1"/>
        <v>0</v>
      </c>
      <c r="I10" s="404">
        <v>1</v>
      </c>
      <c r="J10" s="402">
        <v>0</v>
      </c>
      <c r="K10" s="403">
        <f>SUM(I10:J10)</f>
        <v>1</v>
      </c>
      <c r="L10" s="404">
        <v>1</v>
      </c>
      <c r="M10" s="402">
        <v>2</v>
      </c>
      <c r="N10" s="403">
        <f t="shared" si="3"/>
        <v>3</v>
      </c>
      <c r="O10" s="397">
        <v>0</v>
      </c>
      <c r="P10" s="402">
        <v>0</v>
      </c>
      <c r="Q10" s="403">
        <f t="shared" si="4"/>
        <v>0</v>
      </c>
      <c r="R10" s="404">
        <v>0</v>
      </c>
      <c r="S10" s="402">
        <v>0</v>
      </c>
      <c r="T10" s="401">
        <v>0</v>
      </c>
      <c r="U10" s="406">
        <v>4</v>
      </c>
      <c r="V10" s="402">
        <v>5</v>
      </c>
      <c r="W10" s="403">
        <v>9</v>
      </c>
      <c r="X10" s="406">
        <v>0</v>
      </c>
      <c r="Y10" s="402">
        <v>0</v>
      </c>
      <c r="Z10" s="403">
        <v>0</v>
      </c>
      <c r="AA10" s="404">
        <f>SUM(C10,F10,I10,L10,O10)</f>
        <v>114</v>
      </c>
      <c r="AB10" s="402">
        <f t="shared" si="5"/>
        <v>92</v>
      </c>
      <c r="AC10" s="407">
        <f t="shared" si="6"/>
        <v>206</v>
      </c>
    </row>
    <row r="11" spans="1:29" x14ac:dyDescent="0.15">
      <c r="B11" s="305" t="s">
        <v>110</v>
      </c>
      <c r="C11" s="401">
        <v>72</v>
      </c>
      <c r="D11" s="402">
        <v>62</v>
      </c>
      <c r="E11" s="401">
        <f t="shared" si="0"/>
        <v>134</v>
      </c>
      <c r="F11" s="406">
        <v>1</v>
      </c>
      <c r="G11" s="402">
        <v>0</v>
      </c>
      <c r="H11" s="403">
        <f t="shared" si="1"/>
        <v>1</v>
      </c>
      <c r="I11" s="404">
        <v>0</v>
      </c>
      <c r="J11" s="402">
        <v>0</v>
      </c>
      <c r="K11" s="403">
        <f t="shared" si="2"/>
        <v>0</v>
      </c>
      <c r="L11" s="404">
        <v>0</v>
      </c>
      <c r="M11" s="402">
        <v>1</v>
      </c>
      <c r="N11" s="403">
        <f t="shared" si="3"/>
        <v>1</v>
      </c>
      <c r="O11" s="397">
        <v>0</v>
      </c>
      <c r="P11" s="402">
        <v>0</v>
      </c>
      <c r="Q11" s="403">
        <f t="shared" si="4"/>
        <v>0</v>
      </c>
      <c r="R11" s="404">
        <v>0</v>
      </c>
      <c r="S11" s="402">
        <v>0</v>
      </c>
      <c r="T11" s="401">
        <v>0</v>
      </c>
      <c r="U11" s="406">
        <v>0</v>
      </c>
      <c r="V11" s="402">
        <v>0</v>
      </c>
      <c r="W11" s="403">
        <v>0</v>
      </c>
      <c r="X11" s="406">
        <v>1</v>
      </c>
      <c r="Y11" s="402">
        <v>0</v>
      </c>
      <c r="Z11" s="403">
        <v>1</v>
      </c>
      <c r="AA11" s="404">
        <f t="shared" si="5"/>
        <v>73</v>
      </c>
      <c r="AB11" s="402">
        <f t="shared" si="5"/>
        <v>63</v>
      </c>
      <c r="AC11" s="407">
        <f t="shared" si="6"/>
        <v>136</v>
      </c>
    </row>
    <row r="12" spans="1:29" x14ac:dyDescent="0.15">
      <c r="B12" s="305" t="s">
        <v>57</v>
      </c>
      <c r="C12" s="401">
        <v>40</v>
      </c>
      <c r="D12" s="402">
        <v>28</v>
      </c>
      <c r="E12" s="401">
        <f t="shared" si="0"/>
        <v>68</v>
      </c>
      <c r="F12" s="406">
        <v>0</v>
      </c>
      <c r="G12" s="402">
        <v>0</v>
      </c>
      <c r="H12" s="403">
        <f t="shared" si="1"/>
        <v>0</v>
      </c>
      <c r="I12" s="404">
        <v>0</v>
      </c>
      <c r="J12" s="402">
        <v>0</v>
      </c>
      <c r="K12" s="403">
        <f t="shared" si="2"/>
        <v>0</v>
      </c>
      <c r="L12" s="404">
        <v>0</v>
      </c>
      <c r="M12" s="402">
        <v>0</v>
      </c>
      <c r="N12" s="403">
        <f t="shared" si="3"/>
        <v>0</v>
      </c>
      <c r="O12" s="397">
        <v>0</v>
      </c>
      <c r="P12" s="402">
        <v>0</v>
      </c>
      <c r="Q12" s="403">
        <f t="shared" si="4"/>
        <v>0</v>
      </c>
      <c r="R12" s="404">
        <v>0</v>
      </c>
      <c r="S12" s="408">
        <v>0</v>
      </c>
      <c r="T12" s="401">
        <v>0</v>
      </c>
      <c r="U12" s="406">
        <v>0</v>
      </c>
      <c r="V12" s="402">
        <v>0</v>
      </c>
      <c r="W12" s="403">
        <v>0</v>
      </c>
      <c r="X12" s="406">
        <v>0</v>
      </c>
      <c r="Y12" s="402">
        <v>0</v>
      </c>
      <c r="Z12" s="403">
        <v>0</v>
      </c>
      <c r="AA12" s="404">
        <f t="shared" si="5"/>
        <v>40</v>
      </c>
      <c r="AB12" s="402">
        <f t="shared" si="5"/>
        <v>28</v>
      </c>
      <c r="AC12" s="407">
        <f t="shared" si="6"/>
        <v>68</v>
      </c>
    </row>
    <row r="13" spans="1:29" x14ac:dyDescent="0.15">
      <c r="B13" s="305" t="s">
        <v>112</v>
      </c>
      <c r="C13" s="401">
        <v>39</v>
      </c>
      <c r="D13" s="402">
        <v>53</v>
      </c>
      <c r="E13" s="401">
        <f t="shared" si="0"/>
        <v>92</v>
      </c>
      <c r="F13" s="406">
        <v>0</v>
      </c>
      <c r="G13" s="402">
        <v>0</v>
      </c>
      <c r="H13" s="403">
        <f t="shared" si="1"/>
        <v>0</v>
      </c>
      <c r="I13" s="406">
        <v>0</v>
      </c>
      <c r="J13" s="402">
        <v>0</v>
      </c>
      <c r="K13" s="403">
        <f t="shared" si="2"/>
        <v>0</v>
      </c>
      <c r="L13" s="404">
        <v>0</v>
      </c>
      <c r="M13" s="402">
        <v>0</v>
      </c>
      <c r="N13" s="403">
        <f t="shared" si="3"/>
        <v>0</v>
      </c>
      <c r="O13" s="397">
        <v>0</v>
      </c>
      <c r="P13" s="402">
        <v>0</v>
      </c>
      <c r="Q13" s="403">
        <f t="shared" si="4"/>
        <v>0</v>
      </c>
      <c r="R13" s="404">
        <v>0</v>
      </c>
      <c r="S13" s="408">
        <v>0</v>
      </c>
      <c r="T13" s="401">
        <v>0</v>
      </c>
      <c r="U13" s="406">
        <v>0</v>
      </c>
      <c r="V13" s="402">
        <v>0</v>
      </c>
      <c r="W13" s="403">
        <v>0</v>
      </c>
      <c r="X13" s="406">
        <v>0</v>
      </c>
      <c r="Y13" s="402">
        <v>0</v>
      </c>
      <c r="Z13" s="403">
        <v>0</v>
      </c>
      <c r="AA13" s="404">
        <f t="shared" si="5"/>
        <v>39</v>
      </c>
      <c r="AB13" s="402">
        <f t="shared" si="5"/>
        <v>53</v>
      </c>
      <c r="AC13" s="407">
        <f t="shared" si="6"/>
        <v>92</v>
      </c>
    </row>
    <row r="14" spans="1:29" x14ac:dyDescent="0.15">
      <c r="B14" s="305" t="s">
        <v>113</v>
      </c>
      <c r="C14" s="401">
        <v>87</v>
      </c>
      <c r="D14" s="402">
        <v>56</v>
      </c>
      <c r="E14" s="401">
        <f t="shared" si="0"/>
        <v>143</v>
      </c>
      <c r="F14" s="406">
        <v>0</v>
      </c>
      <c r="G14" s="402">
        <v>0</v>
      </c>
      <c r="H14" s="403">
        <f t="shared" si="1"/>
        <v>0</v>
      </c>
      <c r="I14" s="406">
        <v>0</v>
      </c>
      <c r="J14" s="402">
        <v>0</v>
      </c>
      <c r="K14" s="403">
        <f t="shared" si="2"/>
        <v>0</v>
      </c>
      <c r="L14" s="404"/>
      <c r="M14" s="402">
        <v>1</v>
      </c>
      <c r="N14" s="403">
        <f t="shared" si="3"/>
        <v>1</v>
      </c>
      <c r="O14" s="397">
        <v>0</v>
      </c>
      <c r="P14" s="402">
        <v>0</v>
      </c>
      <c r="Q14" s="403">
        <f t="shared" si="4"/>
        <v>0</v>
      </c>
      <c r="R14" s="404">
        <v>0</v>
      </c>
      <c r="S14" s="408">
        <v>0</v>
      </c>
      <c r="T14" s="401">
        <v>0</v>
      </c>
      <c r="U14" s="406">
        <v>0</v>
      </c>
      <c r="V14" s="402">
        <v>0</v>
      </c>
      <c r="W14" s="403">
        <v>0</v>
      </c>
      <c r="X14" s="406">
        <v>0</v>
      </c>
      <c r="Y14" s="402">
        <v>0</v>
      </c>
      <c r="Z14" s="403">
        <v>0</v>
      </c>
      <c r="AA14" s="404">
        <f t="shared" si="5"/>
        <v>87</v>
      </c>
      <c r="AB14" s="402">
        <f t="shared" si="5"/>
        <v>57</v>
      </c>
      <c r="AC14" s="407">
        <f t="shared" si="6"/>
        <v>144</v>
      </c>
    </row>
    <row r="15" spans="1:29" x14ac:dyDescent="0.15">
      <c r="B15" s="305" t="s">
        <v>190</v>
      </c>
      <c r="C15" s="401">
        <v>53</v>
      </c>
      <c r="D15" s="402">
        <v>53</v>
      </c>
      <c r="E15" s="401">
        <f t="shared" si="0"/>
        <v>106</v>
      </c>
      <c r="F15" s="406">
        <v>1</v>
      </c>
      <c r="G15" s="402">
        <v>0</v>
      </c>
      <c r="H15" s="403">
        <f t="shared" si="1"/>
        <v>1</v>
      </c>
      <c r="I15" s="404">
        <v>0</v>
      </c>
      <c r="J15" s="402">
        <v>0</v>
      </c>
      <c r="K15" s="403">
        <f t="shared" si="2"/>
        <v>0</v>
      </c>
      <c r="L15" s="404">
        <v>1</v>
      </c>
      <c r="M15" s="402">
        <v>0</v>
      </c>
      <c r="N15" s="403">
        <f t="shared" si="3"/>
        <v>1</v>
      </c>
      <c r="O15" s="397">
        <v>0</v>
      </c>
      <c r="P15" s="402">
        <v>0</v>
      </c>
      <c r="Q15" s="403">
        <f t="shared" si="4"/>
        <v>0</v>
      </c>
      <c r="R15" s="404">
        <v>0</v>
      </c>
      <c r="S15" s="408">
        <v>0</v>
      </c>
      <c r="T15" s="401">
        <v>0</v>
      </c>
      <c r="U15" s="406">
        <v>0</v>
      </c>
      <c r="V15" s="402">
        <v>0</v>
      </c>
      <c r="W15" s="403">
        <v>0</v>
      </c>
      <c r="X15" s="406">
        <v>0</v>
      </c>
      <c r="Y15" s="402">
        <v>0</v>
      </c>
      <c r="Z15" s="403">
        <v>0</v>
      </c>
      <c r="AA15" s="404">
        <f t="shared" si="5"/>
        <v>55</v>
      </c>
      <c r="AB15" s="402">
        <f t="shared" si="5"/>
        <v>53</v>
      </c>
      <c r="AC15" s="407">
        <f t="shared" si="6"/>
        <v>108</v>
      </c>
    </row>
    <row r="16" spans="1:29" x14ac:dyDescent="0.15">
      <c r="B16" s="305" t="s">
        <v>221</v>
      </c>
      <c r="C16" s="401">
        <v>93</v>
      </c>
      <c r="D16" s="402">
        <v>77</v>
      </c>
      <c r="E16" s="401">
        <f t="shared" si="0"/>
        <v>170</v>
      </c>
      <c r="F16" s="406">
        <v>0</v>
      </c>
      <c r="G16" s="402">
        <v>0</v>
      </c>
      <c r="H16" s="403">
        <f t="shared" si="1"/>
        <v>0</v>
      </c>
      <c r="I16" s="404">
        <v>0</v>
      </c>
      <c r="J16" s="402">
        <v>0</v>
      </c>
      <c r="K16" s="403">
        <f t="shared" si="2"/>
        <v>0</v>
      </c>
      <c r="L16" s="406">
        <v>1</v>
      </c>
      <c r="M16" s="402">
        <v>1</v>
      </c>
      <c r="N16" s="403">
        <f t="shared" si="3"/>
        <v>2</v>
      </c>
      <c r="O16" s="397">
        <v>0</v>
      </c>
      <c r="P16" s="402">
        <v>0</v>
      </c>
      <c r="Q16" s="403">
        <f t="shared" si="4"/>
        <v>0</v>
      </c>
      <c r="R16" s="404">
        <v>0</v>
      </c>
      <c r="S16" s="408">
        <v>0</v>
      </c>
      <c r="T16" s="401">
        <v>0</v>
      </c>
      <c r="U16" s="406">
        <v>0</v>
      </c>
      <c r="V16" s="402">
        <v>0</v>
      </c>
      <c r="W16" s="403">
        <v>0</v>
      </c>
      <c r="X16" s="406">
        <v>0</v>
      </c>
      <c r="Y16" s="402">
        <v>0</v>
      </c>
      <c r="Z16" s="403">
        <v>0</v>
      </c>
      <c r="AA16" s="404">
        <f t="shared" si="5"/>
        <v>94</v>
      </c>
      <c r="AB16" s="402">
        <f t="shared" si="5"/>
        <v>78</v>
      </c>
      <c r="AC16" s="407">
        <f t="shared" si="6"/>
        <v>172</v>
      </c>
    </row>
    <row r="17" spans="2:29" ht="14.25" thickBot="1" x14ac:dyDescent="0.2">
      <c r="B17" s="305" t="s">
        <v>241</v>
      </c>
      <c r="C17" s="409">
        <v>69</v>
      </c>
      <c r="D17" s="410">
        <v>64</v>
      </c>
      <c r="E17" s="409">
        <f t="shared" si="0"/>
        <v>133</v>
      </c>
      <c r="F17" s="397">
        <v>1</v>
      </c>
      <c r="G17" s="402">
        <v>2</v>
      </c>
      <c r="H17" s="411">
        <f t="shared" si="1"/>
        <v>3</v>
      </c>
      <c r="I17" s="397">
        <v>0</v>
      </c>
      <c r="J17" s="402">
        <v>0</v>
      </c>
      <c r="K17" s="411">
        <f t="shared" si="2"/>
        <v>0</v>
      </c>
      <c r="L17" s="406">
        <v>0</v>
      </c>
      <c r="M17" s="402">
        <v>0</v>
      </c>
      <c r="N17" s="411">
        <f t="shared" si="3"/>
        <v>0</v>
      </c>
      <c r="O17" s="406">
        <v>0</v>
      </c>
      <c r="P17" s="402">
        <v>0</v>
      </c>
      <c r="Q17" s="411">
        <f t="shared" si="4"/>
        <v>0</v>
      </c>
      <c r="R17" s="404">
        <v>0</v>
      </c>
      <c r="S17" s="408">
        <v>0</v>
      </c>
      <c r="T17" s="409">
        <v>0</v>
      </c>
      <c r="U17" s="406">
        <v>0</v>
      </c>
      <c r="V17" s="402">
        <v>0</v>
      </c>
      <c r="W17" s="403">
        <v>0</v>
      </c>
      <c r="X17" s="406">
        <v>0</v>
      </c>
      <c r="Y17" s="402">
        <v>0</v>
      </c>
      <c r="Z17" s="403">
        <v>0</v>
      </c>
      <c r="AA17" s="412">
        <f t="shared" si="5"/>
        <v>70</v>
      </c>
      <c r="AB17" s="410">
        <f t="shared" si="5"/>
        <v>66</v>
      </c>
      <c r="AC17" s="413">
        <f t="shared" si="6"/>
        <v>136</v>
      </c>
    </row>
    <row r="18" spans="2:29" ht="15" thickTop="1" thickBot="1" x14ac:dyDescent="0.2">
      <c r="B18" s="306" t="s">
        <v>137</v>
      </c>
      <c r="C18" s="414">
        <f>SUM(C8:C17)</f>
        <v>721</v>
      </c>
      <c r="D18" s="415">
        <f>SUM(D8:D17)</f>
        <v>643</v>
      </c>
      <c r="E18" s="414">
        <f t="shared" ref="E18:Q18" si="7">SUM(E8:E17)</f>
        <v>1364</v>
      </c>
      <c r="F18" s="416">
        <f t="shared" si="7"/>
        <v>3</v>
      </c>
      <c r="G18" s="415">
        <f t="shared" si="7"/>
        <v>2</v>
      </c>
      <c r="H18" s="417">
        <f t="shared" si="7"/>
        <v>5</v>
      </c>
      <c r="I18" s="416">
        <f t="shared" si="7"/>
        <v>1</v>
      </c>
      <c r="J18" s="415">
        <f t="shared" si="7"/>
        <v>0</v>
      </c>
      <c r="K18" s="417">
        <f t="shared" si="7"/>
        <v>1</v>
      </c>
      <c r="L18" s="416">
        <f t="shared" si="7"/>
        <v>4</v>
      </c>
      <c r="M18" s="415">
        <f t="shared" si="7"/>
        <v>5</v>
      </c>
      <c r="N18" s="417">
        <f t="shared" si="7"/>
        <v>9</v>
      </c>
      <c r="O18" s="416">
        <f t="shared" si="7"/>
        <v>0</v>
      </c>
      <c r="P18" s="415">
        <f t="shared" si="7"/>
        <v>0</v>
      </c>
      <c r="Q18" s="417">
        <f t="shared" si="7"/>
        <v>0</v>
      </c>
      <c r="R18" s="418">
        <v>0</v>
      </c>
      <c r="S18" s="416">
        <v>0</v>
      </c>
      <c r="T18" s="414">
        <v>0</v>
      </c>
      <c r="U18" s="419">
        <v>0</v>
      </c>
      <c r="V18" s="415">
        <v>0</v>
      </c>
      <c r="W18" s="417">
        <v>9</v>
      </c>
      <c r="X18" s="416">
        <v>0</v>
      </c>
      <c r="Y18" s="416">
        <v>0</v>
      </c>
      <c r="Z18" s="417">
        <v>1</v>
      </c>
      <c r="AA18" s="420">
        <f>SUM(AA8:AA17)</f>
        <v>729</v>
      </c>
      <c r="AB18" s="421">
        <f>SUM(AB8:AB17)</f>
        <v>650</v>
      </c>
      <c r="AC18" s="422">
        <f>SUM(AC8:AC17)</f>
        <v>1379</v>
      </c>
    </row>
    <row r="19" spans="2:29" x14ac:dyDescent="0.15">
      <c r="E19" s="169"/>
      <c r="AC19" s="169"/>
    </row>
    <row r="20" spans="2:29" x14ac:dyDescent="0.15">
      <c r="AC20" s="2"/>
    </row>
  </sheetData>
  <mergeCells count="12">
    <mergeCell ref="L4:N6"/>
    <mergeCell ref="C4:H4"/>
    <mergeCell ref="C5:E5"/>
    <mergeCell ref="F5:H5"/>
    <mergeCell ref="I4:K6"/>
    <mergeCell ref="AA4:AC6"/>
    <mergeCell ref="O4:Q6"/>
    <mergeCell ref="R4:W4"/>
    <mergeCell ref="R5:T6"/>
    <mergeCell ref="U5:W6"/>
    <mergeCell ref="X4:Z4"/>
    <mergeCell ref="X5:Z6"/>
  </mergeCells>
  <phoneticPr fontId="7"/>
  <printOptions horizontalCentered="1"/>
  <pageMargins left="0.19685039370078741" right="0.19685039370078741" top="0.98425196850393704" bottom="0.98425196850393704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3"/>
    <pageSetUpPr fitToPage="1"/>
  </sheetPr>
  <dimension ref="A1:Q18"/>
  <sheetViews>
    <sheetView showGridLines="0" zoomScaleNormal="100" workbookViewId="0"/>
  </sheetViews>
  <sheetFormatPr defaultColWidth="9" defaultRowHeight="13.5" x14ac:dyDescent="0.15"/>
  <cols>
    <col min="2" max="3" width="8" customWidth="1"/>
    <col min="4" max="4" width="7.375" customWidth="1"/>
    <col min="5" max="12" width="8" customWidth="1"/>
    <col min="13" max="13" width="9.5" customWidth="1"/>
    <col min="14" max="16" width="8" customWidth="1"/>
    <col min="17" max="20" width="7.375" customWidth="1"/>
  </cols>
  <sheetData>
    <row r="1" spans="1:17" ht="17.25" x14ac:dyDescent="0.2">
      <c r="A1" t="s">
        <v>232</v>
      </c>
      <c r="B1" s="31" t="s">
        <v>234</v>
      </c>
    </row>
    <row r="2" spans="1:17" ht="17.25" x14ac:dyDescent="0.2">
      <c r="A2" t="s">
        <v>233</v>
      </c>
      <c r="B2" s="187" t="s">
        <v>4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9"/>
    </row>
    <row r="3" spans="1:17" ht="14.25" thickBot="1" x14ac:dyDescent="0.2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90" t="s">
        <v>351</v>
      </c>
      <c r="Q3" s="189"/>
    </row>
    <row r="4" spans="1:17" ht="12.95" customHeight="1" x14ac:dyDescent="0.15">
      <c r="B4" s="606" t="s">
        <v>329</v>
      </c>
      <c r="C4" s="602"/>
      <c r="D4" s="602"/>
      <c r="E4" s="602" t="s">
        <v>184</v>
      </c>
      <c r="F4" s="602"/>
      <c r="G4" s="602"/>
      <c r="H4" s="602"/>
      <c r="I4" s="602"/>
      <c r="J4" s="602" t="s">
        <v>185</v>
      </c>
      <c r="K4" s="602"/>
      <c r="L4" s="602"/>
      <c r="M4" s="602" t="s">
        <v>186</v>
      </c>
      <c r="N4" s="602"/>
      <c r="O4" s="604" t="s">
        <v>279</v>
      </c>
      <c r="P4" s="605"/>
      <c r="Q4" s="191"/>
    </row>
    <row r="5" spans="1:17" ht="22.5" x14ac:dyDescent="0.15">
      <c r="B5" s="607"/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326" t="s">
        <v>141</v>
      </c>
      <c r="N5" s="326" t="s">
        <v>142</v>
      </c>
      <c r="O5" s="430" t="s">
        <v>299</v>
      </c>
      <c r="P5" s="431" t="s">
        <v>278</v>
      </c>
      <c r="Q5" s="191"/>
    </row>
    <row r="6" spans="1:17" ht="13.5" customHeight="1" thickBot="1" x14ac:dyDescent="0.2">
      <c r="B6" s="588" t="s">
        <v>330</v>
      </c>
      <c r="C6" s="589"/>
      <c r="D6" s="589"/>
      <c r="E6" s="590" t="s">
        <v>173</v>
      </c>
      <c r="F6" s="590"/>
      <c r="G6" s="590"/>
      <c r="H6" s="590"/>
      <c r="I6" s="590"/>
      <c r="J6" s="591">
        <v>28620</v>
      </c>
      <c r="K6" s="591"/>
      <c r="L6" s="591"/>
      <c r="M6" s="432">
        <v>18367.099999999999</v>
      </c>
      <c r="N6" s="433">
        <v>3633.1</v>
      </c>
      <c r="O6" s="433">
        <v>0</v>
      </c>
      <c r="P6" s="434">
        <v>0</v>
      </c>
      <c r="Q6" s="191"/>
    </row>
    <row r="7" spans="1:17" ht="14.25" thickBot="1" x14ac:dyDescent="0.2">
      <c r="B7" s="429"/>
      <c r="C7" s="429"/>
      <c r="D7" s="429"/>
      <c r="E7" s="327"/>
      <c r="F7" s="327"/>
      <c r="G7" s="327"/>
      <c r="H7" s="327"/>
      <c r="I7" s="327"/>
      <c r="J7" s="426"/>
      <c r="K7" s="426"/>
      <c r="L7" s="426"/>
      <c r="M7" s="427"/>
      <c r="N7" s="428"/>
      <c r="O7" s="429"/>
      <c r="P7" s="429"/>
      <c r="Q7" s="189"/>
    </row>
    <row r="8" spans="1:17" x14ac:dyDescent="0.15">
      <c r="B8" s="606" t="s">
        <v>188</v>
      </c>
      <c r="C8" s="602"/>
      <c r="D8" s="602"/>
      <c r="E8" s="602" t="s">
        <v>187</v>
      </c>
      <c r="F8" s="602"/>
      <c r="G8" s="598" t="s">
        <v>352</v>
      </c>
      <c r="H8" s="598"/>
      <c r="I8" s="598" t="s">
        <v>353</v>
      </c>
      <c r="J8" s="598"/>
      <c r="K8" s="598" t="s">
        <v>354</v>
      </c>
      <c r="L8" s="598"/>
      <c r="M8" s="598" t="s">
        <v>355</v>
      </c>
      <c r="N8" s="598"/>
      <c r="O8" s="598" t="s">
        <v>356</v>
      </c>
      <c r="P8" s="599"/>
      <c r="Q8" s="191"/>
    </row>
    <row r="9" spans="1:17" x14ac:dyDescent="0.15">
      <c r="B9" s="607"/>
      <c r="C9" s="603"/>
      <c r="D9" s="603"/>
      <c r="E9" s="603"/>
      <c r="F9" s="603"/>
      <c r="G9" s="435" t="s">
        <v>143</v>
      </c>
      <c r="H9" s="435" t="s">
        <v>144</v>
      </c>
      <c r="I9" s="435" t="s">
        <v>143</v>
      </c>
      <c r="J9" s="435" t="s">
        <v>144</v>
      </c>
      <c r="K9" s="435" t="s">
        <v>143</v>
      </c>
      <c r="L9" s="435" t="s">
        <v>144</v>
      </c>
      <c r="M9" s="435" t="s">
        <v>143</v>
      </c>
      <c r="N9" s="435" t="s">
        <v>144</v>
      </c>
      <c r="O9" s="435" t="s">
        <v>143</v>
      </c>
      <c r="P9" s="436" t="s">
        <v>144</v>
      </c>
      <c r="Q9" s="191"/>
    </row>
    <row r="10" spans="1:17" x14ac:dyDescent="0.15">
      <c r="B10" s="600" t="s">
        <v>231</v>
      </c>
      <c r="C10" s="601"/>
      <c r="D10" s="601"/>
      <c r="E10" s="601" t="s">
        <v>242</v>
      </c>
      <c r="F10" s="601"/>
      <c r="G10" s="423">
        <v>1844</v>
      </c>
      <c r="H10" s="423">
        <v>1844</v>
      </c>
      <c r="I10" s="424"/>
      <c r="J10" s="424"/>
      <c r="K10" s="424"/>
      <c r="L10" s="424"/>
      <c r="M10" s="424"/>
      <c r="N10" s="424"/>
      <c r="O10" s="424"/>
      <c r="P10" s="425"/>
      <c r="Q10" s="189"/>
    </row>
    <row r="11" spans="1:17" x14ac:dyDescent="0.15">
      <c r="B11" s="600" t="s">
        <v>147</v>
      </c>
      <c r="C11" s="601"/>
      <c r="D11" s="601"/>
      <c r="E11" s="601" t="s">
        <v>145</v>
      </c>
      <c r="F11" s="601"/>
      <c r="G11" s="423">
        <v>0</v>
      </c>
      <c r="H11" s="423">
        <v>0</v>
      </c>
      <c r="I11" s="424"/>
      <c r="J11" s="424"/>
      <c r="K11" s="424"/>
      <c r="L11" s="424"/>
      <c r="M11" s="424"/>
      <c r="N11" s="424"/>
      <c r="O11" s="424"/>
      <c r="P11" s="425"/>
      <c r="Q11" s="189"/>
    </row>
    <row r="12" spans="1:17" ht="14.25" thickBot="1" x14ac:dyDescent="0.2">
      <c r="B12" s="596" t="s">
        <v>189</v>
      </c>
      <c r="C12" s="597"/>
      <c r="D12" s="597"/>
      <c r="E12" s="597" t="s">
        <v>146</v>
      </c>
      <c r="F12" s="597"/>
      <c r="G12" s="437">
        <v>69</v>
      </c>
      <c r="H12" s="437">
        <v>83</v>
      </c>
      <c r="I12" s="438"/>
      <c r="J12" s="438"/>
      <c r="K12" s="438"/>
      <c r="L12" s="438"/>
      <c r="M12" s="438"/>
      <c r="N12" s="438"/>
      <c r="O12" s="438"/>
      <c r="P12" s="439"/>
      <c r="Q12" s="189"/>
    </row>
    <row r="13" spans="1:17" ht="15" thickTop="1" thickBot="1" x14ac:dyDescent="0.2">
      <c r="B13" s="594" t="s">
        <v>230</v>
      </c>
      <c r="C13" s="595"/>
      <c r="D13" s="595"/>
      <c r="E13" s="595"/>
      <c r="F13" s="595"/>
      <c r="G13" s="440">
        <f t="shared" ref="G13:H13" si="0">SUM(G10:G12)</f>
        <v>1913</v>
      </c>
      <c r="H13" s="440">
        <f t="shared" si="0"/>
        <v>1927</v>
      </c>
      <c r="I13" s="441"/>
      <c r="J13" s="441"/>
      <c r="K13" s="441"/>
      <c r="L13" s="441"/>
      <c r="M13" s="441"/>
      <c r="N13" s="441"/>
      <c r="O13" s="441"/>
      <c r="P13" s="442"/>
      <c r="Q13" s="189"/>
    </row>
    <row r="14" spans="1:17" x14ac:dyDescent="0.15"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88"/>
    </row>
    <row r="15" spans="1:17" x14ac:dyDescent="0.15">
      <c r="B15" s="188" t="s">
        <v>358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93"/>
      <c r="Q15" s="189"/>
    </row>
    <row r="16" spans="1:17" x14ac:dyDescent="0.15">
      <c r="B16" s="592" t="s">
        <v>357</v>
      </c>
      <c r="C16" s="593"/>
      <c r="D16" s="593"/>
      <c r="E16" s="593"/>
      <c r="F16" s="593"/>
      <c r="G16" s="593"/>
      <c r="H16" s="593"/>
      <c r="I16" s="593"/>
      <c r="J16" s="593"/>
      <c r="K16" s="593"/>
      <c r="L16" s="593"/>
      <c r="M16" s="188"/>
      <c r="N16" s="188"/>
      <c r="O16" s="188"/>
      <c r="P16" s="188"/>
      <c r="Q16" s="188"/>
    </row>
    <row r="17" spans="2:17" x14ac:dyDescent="0.15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</row>
    <row r="18" spans="2:17" x14ac:dyDescent="0.15"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88"/>
    </row>
  </sheetData>
  <mergeCells count="23">
    <mergeCell ref="O8:P8"/>
    <mergeCell ref="B11:D11"/>
    <mergeCell ref="B10:D10"/>
    <mergeCell ref="M4:N4"/>
    <mergeCell ref="E4:I5"/>
    <mergeCell ref="J4:L5"/>
    <mergeCell ref="O4:P4"/>
    <mergeCell ref="E10:F10"/>
    <mergeCell ref="E11:F11"/>
    <mergeCell ref="M8:N8"/>
    <mergeCell ref="G8:H8"/>
    <mergeCell ref="I8:J8"/>
    <mergeCell ref="K8:L8"/>
    <mergeCell ref="E8:F9"/>
    <mergeCell ref="B8:D9"/>
    <mergeCell ref="B4:D5"/>
    <mergeCell ref="B6:D6"/>
    <mergeCell ref="E6:I6"/>
    <mergeCell ref="J6:L6"/>
    <mergeCell ref="B16:L16"/>
    <mergeCell ref="B13:F13"/>
    <mergeCell ref="B12:D12"/>
    <mergeCell ref="E12:F12"/>
  </mergeCells>
  <phoneticPr fontId="7"/>
  <pageMargins left="0.75" right="0.75" top="1" bottom="1" header="0.51200000000000001" footer="0.51200000000000001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13"/>
    <pageSetUpPr fitToPage="1"/>
  </sheetPr>
  <dimension ref="A1:L17"/>
  <sheetViews>
    <sheetView showGridLines="0" zoomScaleNormal="100" workbookViewId="0"/>
  </sheetViews>
  <sheetFormatPr defaultColWidth="9" defaultRowHeight="13.5" x14ac:dyDescent="0.15"/>
  <cols>
    <col min="3" max="3" width="11" bestFit="1" customWidth="1"/>
    <col min="4" max="5" width="7.125" customWidth="1"/>
    <col min="6" max="6" width="7" customWidth="1"/>
    <col min="7" max="7" width="7.5" customWidth="1"/>
    <col min="8" max="8" width="7.125" customWidth="1"/>
    <col min="9" max="9" width="7.875" customWidth="1"/>
    <col min="10" max="10" width="9.125" bestFit="1" customWidth="1"/>
    <col min="11" max="12" width="5.125" customWidth="1"/>
    <col min="13" max="13" width="0.625" customWidth="1"/>
  </cols>
  <sheetData>
    <row r="1" spans="1:12" ht="17.25" x14ac:dyDescent="0.2">
      <c r="A1" t="s">
        <v>232</v>
      </c>
      <c r="B1" s="539" t="s">
        <v>236</v>
      </c>
      <c r="C1" s="539"/>
      <c r="D1" s="539"/>
      <c r="E1" s="539"/>
    </row>
    <row r="2" spans="1:12" ht="17.25" x14ac:dyDescent="0.2">
      <c r="A2" t="s">
        <v>233</v>
      </c>
      <c r="B2" s="170" t="s">
        <v>5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3" spans="1:12" ht="14.25" thickBot="1" x14ac:dyDescent="0.2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307" t="s">
        <v>347</v>
      </c>
    </row>
    <row r="4" spans="1:12" ht="13.5" customHeight="1" x14ac:dyDescent="0.15">
      <c r="B4" s="613" t="s">
        <v>28</v>
      </c>
      <c r="C4" s="615" t="s">
        <v>148</v>
      </c>
      <c r="D4" s="621" t="s">
        <v>157</v>
      </c>
      <c r="E4" s="617" t="s">
        <v>158</v>
      </c>
      <c r="F4" s="619" t="s">
        <v>149</v>
      </c>
      <c r="G4" s="623"/>
      <c r="H4" s="619" t="s">
        <v>150</v>
      </c>
      <c r="I4" s="623"/>
      <c r="J4" s="617" t="s">
        <v>159</v>
      </c>
      <c r="K4" s="619" t="s">
        <v>151</v>
      </c>
      <c r="L4" s="620"/>
    </row>
    <row r="5" spans="1:12" ht="14.25" thickBot="1" x14ac:dyDescent="0.2">
      <c r="B5" s="614"/>
      <c r="C5" s="616"/>
      <c r="D5" s="622"/>
      <c r="E5" s="618"/>
      <c r="F5" s="173" t="s">
        <v>152</v>
      </c>
      <c r="G5" s="173" t="s">
        <v>153</v>
      </c>
      <c r="H5" s="173" t="s">
        <v>152</v>
      </c>
      <c r="I5" s="173" t="s">
        <v>153</v>
      </c>
      <c r="J5" s="618"/>
      <c r="K5" s="174" t="s">
        <v>154</v>
      </c>
      <c r="L5" s="175" t="s">
        <v>155</v>
      </c>
    </row>
    <row r="6" spans="1:12" ht="14.25" thickTop="1" x14ac:dyDescent="0.15">
      <c r="B6" s="176" t="s">
        <v>45</v>
      </c>
      <c r="C6" s="177">
        <v>25294</v>
      </c>
      <c r="D6" s="360">
        <v>4</v>
      </c>
      <c r="E6" s="361">
        <v>0</v>
      </c>
      <c r="F6" s="361">
        <v>1</v>
      </c>
      <c r="G6" s="361">
        <v>1</v>
      </c>
      <c r="H6" s="361">
        <v>8</v>
      </c>
      <c r="I6" s="361">
        <v>14</v>
      </c>
      <c r="J6" s="308">
        <v>472</v>
      </c>
      <c r="K6" s="309">
        <v>2</v>
      </c>
      <c r="L6" s="310">
        <v>1</v>
      </c>
    </row>
    <row r="7" spans="1:12" x14ac:dyDescent="0.15">
      <c r="B7" s="178" t="s">
        <v>67</v>
      </c>
      <c r="C7" s="179">
        <v>26024</v>
      </c>
      <c r="D7" s="362">
        <v>3</v>
      </c>
      <c r="E7" s="363">
        <v>0</v>
      </c>
      <c r="F7" s="364"/>
      <c r="G7" s="363">
        <v>1</v>
      </c>
      <c r="H7" s="364"/>
      <c r="I7" s="363">
        <v>8</v>
      </c>
      <c r="J7" s="311">
        <v>451</v>
      </c>
      <c r="K7" s="312">
        <v>2</v>
      </c>
      <c r="L7" s="313">
        <v>1</v>
      </c>
    </row>
    <row r="8" spans="1:12" x14ac:dyDescent="0.15">
      <c r="B8" s="178" t="s">
        <v>75</v>
      </c>
      <c r="C8" s="179">
        <v>26755</v>
      </c>
      <c r="D8" s="362">
        <v>4</v>
      </c>
      <c r="E8" s="363">
        <v>0</v>
      </c>
      <c r="F8" s="363">
        <v>1</v>
      </c>
      <c r="G8" s="363">
        <v>1</v>
      </c>
      <c r="H8" s="363">
        <v>4</v>
      </c>
      <c r="I8" s="363">
        <v>6</v>
      </c>
      <c r="J8" s="311">
        <v>427</v>
      </c>
      <c r="K8" s="312">
        <v>2</v>
      </c>
      <c r="L8" s="313">
        <v>1</v>
      </c>
    </row>
    <row r="9" spans="1:12" x14ac:dyDescent="0.15">
      <c r="B9" s="178" t="s">
        <v>91</v>
      </c>
      <c r="C9" s="179">
        <v>25294</v>
      </c>
      <c r="D9" s="362">
        <v>3</v>
      </c>
      <c r="E9" s="363">
        <v>0</v>
      </c>
      <c r="F9" s="363">
        <v>1</v>
      </c>
      <c r="G9" s="363">
        <v>1</v>
      </c>
      <c r="H9" s="363">
        <v>16</v>
      </c>
      <c r="I9" s="363">
        <v>11</v>
      </c>
      <c r="J9" s="311">
        <v>414</v>
      </c>
      <c r="K9" s="312">
        <v>2</v>
      </c>
      <c r="L9" s="313">
        <v>1</v>
      </c>
    </row>
    <row r="10" spans="1:12" ht="14.25" thickBot="1" x14ac:dyDescent="0.2">
      <c r="B10" s="180" t="s">
        <v>101</v>
      </c>
      <c r="C10" s="181">
        <v>27485</v>
      </c>
      <c r="D10" s="365">
        <v>4</v>
      </c>
      <c r="E10" s="366">
        <v>0</v>
      </c>
      <c r="F10" s="366">
        <v>1</v>
      </c>
      <c r="G10" s="366">
        <v>1</v>
      </c>
      <c r="H10" s="366">
        <v>9</v>
      </c>
      <c r="I10" s="366">
        <v>13</v>
      </c>
      <c r="J10" s="314">
        <v>1084</v>
      </c>
      <c r="K10" s="315">
        <v>2</v>
      </c>
      <c r="L10" s="316">
        <v>1</v>
      </c>
    </row>
    <row r="11" spans="1:12" ht="14.25" thickTop="1" x14ac:dyDescent="0.15">
      <c r="B11" s="609" t="s">
        <v>156</v>
      </c>
      <c r="C11" s="610"/>
      <c r="D11" s="367">
        <v>18</v>
      </c>
      <c r="E11" s="367">
        <f t="shared" ref="E11:L11" si="0">SUM(E6:E10)</f>
        <v>0</v>
      </c>
      <c r="F11" s="368">
        <f t="shared" si="0"/>
        <v>4</v>
      </c>
      <c r="G11" s="368">
        <f t="shared" si="0"/>
        <v>5</v>
      </c>
      <c r="H11" s="368">
        <f t="shared" si="0"/>
        <v>37</v>
      </c>
      <c r="I11" s="368">
        <f t="shared" si="0"/>
        <v>52</v>
      </c>
      <c r="J11" s="317">
        <f t="shared" si="0"/>
        <v>2848</v>
      </c>
      <c r="K11" s="317">
        <f t="shared" si="0"/>
        <v>10</v>
      </c>
      <c r="L11" s="318">
        <f t="shared" si="0"/>
        <v>5</v>
      </c>
    </row>
    <row r="12" spans="1:12" ht="14.25" thickBot="1" x14ac:dyDescent="0.2">
      <c r="B12" s="611" t="s">
        <v>104</v>
      </c>
      <c r="C12" s="612"/>
      <c r="D12" s="369">
        <f t="shared" ref="D12:L12" si="1">AVERAGE(D6:D10)</f>
        <v>3.6</v>
      </c>
      <c r="E12" s="369">
        <f t="shared" si="1"/>
        <v>0</v>
      </c>
      <c r="F12" s="369">
        <f t="shared" si="1"/>
        <v>1</v>
      </c>
      <c r="G12" s="369">
        <f t="shared" si="1"/>
        <v>1</v>
      </c>
      <c r="H12" s="369">
        <f t="shared" si="1"/>
        <v>9.25</v>
      </c>
      <c r="I12" s="369">
        <f t="shared" si="1"/>
        <v>10.4</v>
      </c>
      <c r="J12" s="182">
        <f t="shared" si="1"/>
        <v>569.6</v>
      </c>
      <c r="K12" s="183">
        <f t="shared" si="1"/>
        <v>2</v>
      </c>
      <c r="L12" s="184">
        <f t="shared" si="1"/>
        <v>1</v>
      </c>
    </row>
    <row r="13" spans="1:12" x14ac:dyDescent="0.15">
      <c r="B13" s="171"/>
      <c r="C13" s="171"/>
      <c r="D13" s="185"/>
      <c r="E13" s="185"/>
      <c r="F13" s="186"/>
      <c r="G13" s="185"/>
      <c r="H13" s="185"/>
      <c r="I13" s="185"/>
      <c r="J13" s="185"/>
      <c r="K13" s="185"/>
      <c r="L13" s="185"/>
    </row>
    <row r="14" spans="1:12" x14ac:dyDescent="0.15">
      <c r="B14" s="171" t="s">
        <v>295</v>
      </c>
      <c r="C14" s="171"/>
      <c r="D14" s="171"/>
      <c r="E14" s="171"/>
      <c r="F14" s="171"/>
      <c r="G14" s="171"/>
      <c r="H14" s="171"/>
      <c r="I14" s="171"/>
      <c r="J14" s="608"/>
      <c r="K14" s="608"/>
      <c r="L14" s="608"/>
    </row>
    <row r="15" spans="1:12" x14ac:dyDescent="0.15">
      <c r="B15" t="s">
        <v>305</v>
      </c>
    </row>
    <row r="16" spans="1:12" x14ac:dyDescent="0.15">
      <c r="B16" t="s">
        <v>314</v>
      </c>
    </row>
    <row r="17" spans="2:2" x14ac:dyDescent="0.15">
      <c r="B17" t="s">
        <v>324</v>
      </c>
    </row>
  </sheetData>
  <mergeCells count="12">
    <mergeCell ref="J14:L14"/>
    <mergeCell ref="B11:C11"/>
    <mergeCell ref="B12:C12"/>
    <mergeCell ref="B1:E1"/>
    <mergeCell ref="B4:B5"/>
    <mergeCell ref="C4:C5"/>
    <mergeCell ref="J4:J5"/>
    <mergeCell ref="K4:L4"/>
    <mergeCell ref="D4:D5"/>
    <mergeCell ref="E4:E5"/>
    <mergeCell ref="F4:G4"/>
    <mergeCell ref="H4:I4"/>
  </mergeCells>
  <phoneticPr fontId="7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12-2-（1）小・中学校現況（区立）</vt:lpstr>
      <vt:lpstr>12-2-（2）特別支援学級の運営状況（区立）</vt:lpstr>
      <vt:lpstr>12-2-（3）就学奨励者数</vt:lpstr>
      <vt:lpstr>12-2-（4）小学校</vt:lpstr>
      <vt:lpstr>12-2-（5）中学校</vt:lpstr>
      <vt:lpstr>12-2-（6）区立中学校卒業者進路状況</vt:lpstr>
      <vt:lpstr>12-2-（7）校外施設</vt:lpstr>
      <vt:lpstr>12-2-（8）幼稚園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2025-07-07T01:30:27Z</cp:lastPrinted>
  <dcterms:created xsi:type="dcterms:W3CDTF">2002-09-29T08:31:08Z</dcterms:created>
  <dcterms:modified xsi:type="dcterms:W3CDTF">2026-05-07T07:12:09Z</dcterms:modified>
</cp:coreProperties>
</file>