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1720" windowHeight="8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<sst xmlns="http://schemas.openxmlformats.org/spreadsheetml/2006/main" count="395" uniqueCount="114">
  <si>
    <t>用　途</t>
  </si>
  <si>
    <t>種　　類</t>
  </si>
  <si>
    <t>基本個数＝Ｂ</t>
  </si>
  <si>
    <t>予備率の加算＝Ｃ</t>
  </si>
  <si>
    <t>必要個数＝Ｄ　</t>
  </si>
  <si>
    <t>B=Aの小数点以下</t>
  </si>
  <si>
    <t>C=Ａの値に1.4を乗じる</t>
  </si>
  <si>
    <t>Ｃの小数点以下切捨て</t>
  </si>
  <si>
    <t xml:space="preserve">  切上げ</t>
  </si>
  <si>
    <t>（小数点第２位まで記載）</t>
  </si>
  <si>
    <t>ただし、１以上とする</t>
  </si>
  <si>
    <t>住　宅</t>
  </si>
  <si>
    <t>資　源</t>
  </si>
  <si>
    <t>人</t>
  </si>
  <si>
    <t>日</t>
  </si>
  <si>
    <t>個</t>
  </si>
  <si>
    <t>缶</t>
  </si>
  <si>
    <t>（</t>
  </si>
  <si>
    <t>÷</t>
  </si>
  <si>
    <t>（</t>
  </si>
  <si>
    <t>）</t>
  </si>
  <si>
    <t>古紙</t>
  </si>
  <si>
    <t>×</t>
  </si>
  <si>
    <t>可　燃</t>
  </si>
  <si>
    <t>ｋｇ</t>
  </si>
  <si>
    <t>不　燃</t>
  </si>
  <si>
    <t>ｋｇ</t>
  </si>
  <si>
    <t>　可燃</t>
  </si>
  <si>
    <t>　（Ａの⑧+⑩+⑫+⑭）</t>
  </si>
  <si>
    <t>（Ａの⑧～⑮の和）×1.4</t>
  </si>
  <si>
    <t>　不燃</t>
  </si>
  <si>
    <t>）</t>
  </si>
  <si>
    <t>必要個数</t>
  </si>
  <si>
    <t>　容器の縦</t>
  </si>
  <si>
    <t>容器の横</t>
  </si>
  <si>
    <t>容器数（</t>
  </si>
  <si>
    <t>段数（</t>
  </si>
  <si>
    <t>）段</t>
  </si>
  <si>
    <t>容器の直径又は横</t>
  </si>
  <si>
    <t>資源保管場所（内法で算出）</t>
  </si>
  <si>
    <t xml:space="preserve"> １と２の合計</t>
  </si>
  <si>
    <t>１.容器保管場所面積（ア≦）</t>
  </si>
  <si>
    <t>　合計面積</t>
  </si>
  <si>
    <t>廃棄物保管場所（内法で算出）</t>
  </si>
  <si>
    <t>３.容器保管場所面積（イ≦）</t>
  </si>
  <si>
    <t xml:space="preserve"> １～５の合計</t>
  </si>
  <si>
    <t xml:space="preserve"> 粗大ごみ保管面積（内法で算出）</t>
  </si>
  <si>
    <t xml:space="preserve"> 事業系再利用対象物保管場所面積（内法で算出）</t>
  </si>
  <si>
    <t>ビン</t>
  </si>
  <si>
    <t>）</t>
  </si>
  <si>
    <t>＝</t>
  </si>
  <si>
    <t>①</t>
  </si>
  <si>
    <t>Ａの①×1.4</t>
  </si>
  <si>
    <t>（</t>
  </si>
  <si>
    <t>）</t>
  </si>
  <si>
    <t>②</t>
  </si>
  <si>
    <t>Ａの②×1.4</t>
  </si>
  <si>
    <t>（</t>
  </si>
  <si>
    <t>）</t>
  </si>
  <si>
    <t>③</t>
  </si>
  <si>
    <t>Ａの③×1.4</t>
  </si>
  <si>
    <t>ペット</t>
  </si>
  <si>
    <t>④</t>
  </si>
  <si>
    <t>Ａの④×1.4</t>
  </si>
  <si>
    <t>⑤</t>
  </si>
  <si>
    <t>Ａの⑤×1.4</t>
  </si>
  <si>
    <t>⑥</t>
  </si>
  <si>
    <t>Ａの⑥×1.4</t>
  </si>
  <si>
    <t>（</t>
  </si>
  <si>
    <t>⑦</t>
  </si>
  <si>
    <t>Ａの⑦×1.4</t>
  </si>
  <si>
    <t>㎡</t>
  </si>
  <si>
    <t>×</t>
  </si>
  <si>
    <t>ｋｇ</t>
  </si>
  <si>
    <t>⑧</t>
  </si>
  <si>
    <t>㎡</t>
  </si>
  <si>
    <t>×</t>
  </si>
  <si>
    <t>⑨</t>
  </si>
  <si>
    <t>⑩</t>
  </si>
  <si>
    <t>⑪</t>
  </si>
  <si>
    <t>⑫</t>
  </si>
  <si>
    <t>⑬</t>
  </si>
  <si>
    <t>⑭</t>
  </si>
  <si>
    <t>　（Ａの⑨+⑪+⑬+⑮）</t>
  </si>
  <si>
    <t>⑮</t>
  </si>
  <si>
    <t>）ｍ ×</t>
  </si>
  <si>
    <t>）ｍ×</t>
  </si>
  <si>
    <t>÷</t>
  </si>
  <si>
    <t>＝ア</t>
  </si>
  <si>
    <t>ご　み</t>
  </si>
  <si>
    <t>＝イ</t>
  </si>
  <si>
    <t>㎡</t>
  </si>
  <si>
    <t>㎡</t>
  </si>
  <si>
    <t>㎡</t>
  </si>
  <si>
    <t>㎡</t>
  </si>
  <si>
    <t>　㎡</t>
  </si>
  <si>
    <t>㎡</t>
  </si>
  <si>
    <t>４．洗浄排水設備面積</t>
  </si>
  <si>
    <t>２.作業上必要面積</t>
  </si>
  <si>
    <t>５.作業上必要面積</t>
  </si>
  <si>
    <t>資源</t>
  </si>
  <si>
    <t>ごみ</t>
  </si>
  <si>
    <r>
      <t>保管場所面積の算定</t>
    </r>
    <r>
      <rPr>
        <sz val="10"/>
        <color indexed="63"/>
        <rFont val="ＭＳ ゴシック"/>
        <family val="3"/>
      </rPr>
      <t>　</t>
    </r>
    <r>
      <rPr>
        <sz val="9"/>
        <color indexed="63"/>
        <rFont val="ＭＳ ゴシック"/>
        <family val="3"/>
      </rPr>
      <t>　（事業用建築物の再利用対象物保管場所の面積は、別表３・様式３、別表４のいずれかで算定します。）</t>
    </r>
  </si>
  <si>
    <t>容器の直径又は縦</t>
  </si>
  <si>
    <t>)</t>
  </si>
  <si>
    <t xml:space="preserve">       容器を置く部分の面積算定</t>
  </si>
  <si>
    <t>様式２</t>
  </si>
  <si>
    <t>容器を置く部分の面積算定</t>
  </si>
  <si>
    <t xml:space="preserve"> （ 0.35</t>
  </si>
  <si>
    <t xml:space="preserve"> （ 0.37</t>
  </si>
  <si>
    <t>（ 0.53</t>
  </si>
  <si>
    <t>（ 0.55</t>
  </si>
  <si>
    <t>プラ</t>
  </si>
  <si>
    <r>
      <t>床面積又は人員×排出基準×可燃・不燃・資源の割合×収集間隔÷容器容量＝</t>
    </r>
    <r>
      <rPr>
        <b/>
        <sz val="9"/>
        <color indexed="63"/>
        <rFont val="ＭＳ ゴシック"/>
        <family val="3"/>
      </rPr>
      <t>Ａ</t>
    </r>
    <r>
      <rPr>
        <sz val="9"/>
        <color indexed="63"/>
        <rFont val="ＭＳ ゴシック"/>
        <family val="3"/>
      </rPr>
      <t>(小数点第２位</t>
    </r>
    <r>
      <rPr>
        <sz val="9"/>
        <rFont val="ＭＳ ゴシック"/>
        <family val="3"/>
      </rPr>
      <t>を</t>
    </r>
    <r>
      <rPr>
        <sz val="9"/>
        <color indexed="63"/>
        <rFont val="ＭＳ ゴシック"/>
        <family val="3"/>
      </rPr>
      <t>四捨五入）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</si>
</sst>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 "/>
    <numFmt numFmtId="178" formatCode="#,##0.0_ "/>
    <numFmt numFmtId="179" formatCode="0.00;[Red]0.00"/>
    <numFmt numFmtId="180" formatCode="0.00_);[Red]\(0.00\)"/>
    <numFmt numFmtId="181" formatCode="#,##0.00_ "/>
    <numFmt numFmtId="182" formatCode="0_);[Red]\(0\)"/>
    <numFmt numFmtId="183" formatCode="#,##0.000_ "/>
    <numFmt numFmtId="184" formatCode="#,##0_ "/>
    <numFmt numFmtId="185" formatCode="0.00_ "/>
    <numFmt numFmtId="186" formatCode="#,##0.00_);[Red]\(#,##0.00\)"/>
    <numFmt numFmtId="187" formatCode="0.0"/>
    <numFmt numFmtId="188" formatCode="#,##0.00000_ "/>
    <numFmt numFmtId="189" formatCode="#,##0.0000_ "/>
    <numFmt numFmtId="190" formatCode="0.0000_);[Red]\(0.00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color indexed="63"/>
      <name val="ＭＳ ゴシック"/>
      <family val="3"/>
    </font>
    <font>
      <sz val="9"/>
      <color indexed="63"/>
      <name val="ＭＳ ゴシック"/>
      <family val="3"/>
    </font>
    <font>
      <sz val="6"/>
      <name val="ＭＳ Ｐ明朝"/>
      <family val="1"/>
    </font>
    <font>
      <sz val="9"/>
      <color indexed="63"/>
      <name val="ＭＳ Ｐゴシック"/>
      <family val="3"/>
    </font>
    <font>
      <sz val="8"/>
      <color indexed="63"/>
      <name val="ＭＳ ゴシック"/>
      <family val="3"/>
    </font>
    <font>
      <b/>
      <sz val="9"/>
      <color indexed="63"/>
      <name val="ＭＳ ゴシック"/>
      <family val="3"/>
    </font>
    <font>
      <sz val="9"/>
      <color indexed="8"/>
      <name val="ＭＳ ゴシック"/>
      <family val="3"/>
    </font>
    <font>
      <u val="single"/>
      <sz val="9"/>
      <color indexed="63"/>
      <name val="ＭＳ ゴシック"/>
      <family val="3"/>
    </font>
    <font>
      <sz val="9"/>
      <name val="ＭＳ Ｐゴシック"/>
      <family val="3"/>
    </font>
    <font>
      <sz val="9"/>
      <color indexed="63"/>
      <name val="HG丸ｺﾞｼｯｸM-PRO"/>
      <family val="3"/>
    </font>
    <font>
      <b/>
      <sz val="8"/>
      <color indexed="63"/>
      <name val="ＭＳ ゴシック"/>
      <family val="3"/>
    </font>
    <font>
      <b/>
      <sz val="12"/>
      <color indexed="63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dashed"/>
      <bottom style="double"/>
    </border>
    <border>
      <left style="medium"/>
      <right>
        <color indexed="63"/>
      </right>
      <top style="dashed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dashed"/>
    </border>
    <border>
      <left>
        <color indexed="63"/>
      </left>
      <right style="medium"/>
      <top style="double"/>
      <bottom style="dash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227">
    <xf numFmtId="0" fontId="0" fillId="0" borderId="0" xfId="0" applyAlignment="1">
      <alignment vertical="center"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5" fillId="0" borderId="14" xfId="60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3" fillId="0" borderId="18" xfId="60" applyFont="1" applyFill="1" applyBorder="1" applyAlignment="1">
      <alignment horizontal="center" vertical="center"/>
      <protection/>
    </xf>
    <xf numFmtId="0" fontId="3" fillId="0" borderId="19" xfId="60" applyFont="1" applyFill="1" applyBorder="1" applyAlignment="1">
      <alignment vertical="center"/>
      <protection/>
    </xf>
    <xf numFmtId="0" fontId="3" fillId="0" borderId="19" xfId="60" applyFont="1" applyFill="1" applyBorder="1" applyAlignment="1">
      <alignment horizontal="center" vertical="center"/>
      <protection/>
    </xf>
    <xf numFmtId="0" fontId="3" fillId="0" borderId="20" xfId="60" applyFont="1" applyFill="1" applyBorder="1" applyAlignment="1">
      <alignment horizontal="center" vertical="center"/>
      <protection/>
    </xf>
    <xf numFmtId="0" fontId="3" fillId="0" borderId="21" xfId="60" applyFont="1" applyFill="1" applyBorder="1" applyAlignment="1">
      <alignment horizontal="center" vertical="center"/>
      <protection/>
    </xf>
    <xf numFmtId="0" fontId="3" fillId="0" borderId="22" xfId="60" applyFont="1" applyFill="1" applyBorder="1" applyAlignment="1">
      <alignment horizontal="center" vertical="center"/>
      <protection/>
    </xf>
    <xf numFmtId="0" fontId="3" fillId="0" borderId="23" xfId="60" applyFont="1" applyFill="1" applyBorder="1" applyAlignment="1">
      <alignment horizontal="center" vertical="center"/>
      <protection/>
    </xf>
    <xf numFmtId="176" fontId="3" fillId="0" borderId="19" xfId="60" applyNumberFormat="1" applyFont="1" applyFill="1" applyBorder="1" applyAlignment="1">
      <alignment horizontal="center" vertical="center"/>
      <protection/>
    </xf>
    <xf numFmtId="176" fontId="3" fillId="0" borderId="24" xfId="60" applyNumberFormat="1" applyFont="1" applyFill="1" applyBorder="1" applyAlignment="1">
      <alignment horizontal="center" vertical="center"/>
      <protection/>
    </xf>
    <xf numFmtId="0" fontId="3" fillId="0" borderId="24" xfId="60" applyFont="1" applyFill="1" applyBorder="1" applyAlignment="1">
      <alignment horizontal="center" vertical="center"/>
      <protection/>
    </xf>
    <xf numFmtId="0" fontId="10" fillId="0" borderId="0" xfId="60" applyFont="1" applyAlignment="1">
      <alignment horizontal="center" vertical="center"/>
      <protection/>
    </xf>
    <xf numFmtId="0" fontId="7" fillId="0" borderId="0" xfId="60" applyFont="1" applyFill="1" applyAlignment="1">
      <alignment horizontal="center" vertical="center"/>
      <protection/>
    </xf>
    <xf numFmtId="0" fontId="3" fillId="0" borderId="0" xfId="60" applyFont="1" applyFill="1" applyAlignment="1">
      <alignment horizontal="center" vertical="center"/>
      <protection/>
    </xf>
    <xf numFmtId="176" fontId="3" fillId="0" borderId="0" xfId="60" applyNumberFormat="1" applyFont="1" applyFill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178" fontId="7" fillId="0" borderId="20" xfId="60" applyNumberFormat="1" applyFont="1" applyFill="1" applyBorder="1" applyAlignment="1">
      <alignment horizontal="center" vertical="center"/>
      <protection/>
    </xf>
    <xf numFmtId="0" fontId="3" fillId="0" borderId="25" xfId="60" applyFont="1" applyFill="1" applyBorder="1" applyAlignment="1">
      <alignment horizontal="center" vertical="center"/>
      <protection/>
    </xf>
    <xf numFmtId="0" fontId="3" fillId="0" borderId="26" xfId="60" applyFont="1" applyFill="1" applyBorder="1" applyAlignment="1">
      <alignment horizontal="center" vertical="center"/>
      <protection/>
    </xf>
    <xf numFmtId="0" fontId="3" fillId="0" borderId="27" xfId="60" applyFont="1" applyFill="1" applyBorder="1" applyAlignment="1">
      <alignment horizontal="center" vertical="center"/>
      <protection/>
    </xf>
    <xf numFmtId="178" fontId="7" fillId="0" borderId="27" xfId="60" applyNumberFormat="1" applyFont="1" applyFill="1" applyBorder="1" applyAlignment="1">
      <alignment horizontal="center" vertical="center"/>
      <protection/>
    </xf>
    <xf numFmtId="0" fontId="3" fillId="0" borderId="28" xfId="60" applyFont="1" applyFill="1" applyBorder="1" applyAlignment="1">
      <alignment horizontal="center" vertical="center"/>
      <protection/>
    </xf>
    <xf numFmtId="0" fontId="3" fillId="0" borderId="29" xfId="60" applyFont="1" applyFill="1" applyBorder="1" applyAlignment="1">
      <alignment horizontal="center" vertical="center"/>
      <protection/>
    </xf>
    <xf numFmtId="0" fontId="3" fillId="0" borderId="30" xfId="60" applyFont="1" applyFill="1" applyBorder="1" applyAlignment="1">
      <alignment horizontal="center" vertical="center"/>
      <protection/>
    </xf>
    <xf numFmtId="178" fontId="7" fillId="0" borderId="30" xfId="60" applyNumberFormat="1" applyFont="1" applyFill="1" applyBorder="1" applyAlignment="1">
      <alignment horizontal="center" vertical="center"/>
      <protection/>
    </xf>
    <xf numFmtId="0" fontId="3" fillId="0" borderId="31" xfId="60" applyFont="1" applyFill="1" applyBorder="1" applyAlignment="1">
      <alignment horizontal="center" vertical="center"/>
      <protection/>
    </xf>
    <xf numFmtId="0" fontId="3" fillId="0" borderId="32" xfId="60" applyFont="1" applyFill="1" applyBorder="1" applyAlignment="1">
      <alignment horizontal="center" vertical="center"/>
      <protection/>
    </xf>
    <xf numFmtId="0" fontId="3" fillId="0" borderId="33" xfId="60" applyFont="1" applyFill="1" applyBorder="1" applyAlignment="1">
      <alignment horizontal="center" vertical="center"/>
      <protection/>
    </xf>
    <xf numFmtId="176" fontId="7" fillId="0" borderId="20" xfId="60" applyNumberFormat="1" applyFont="1" applyFill="1" applyBorder="1" applyAlignment="1">
      <alignment horizontal="center" vertical="center"/>
      <protection/>
    </xf>
    <xf numFmtId="0" fontId="3" fillId="0" borderId="34" xfId="60" applyFont="1" applyFill="1" applyBorder="1" applyAlignment="1">
      <alignment horizontal="center" vertical="center"/>
      <protection/>
    </xf>
    <xf numFmtId="0" fontId="3" fillId="0" borderId="35" xfId="60" applyFont="1" applyFill="1" applyBorder="1" applyAlignment="1">
      <alignment horizontal="center" vertical="center"/>
      <protection/>
    </xf>
    <xf numFmtId="178" fontId="7" fillId="0" borderId="33" xfId="60" applyNumberFormat="1" applyFont="1" applyFill="1" applyBorder="1" applyAlignment="1">
      <alignment horizontal="center" vertical="center"/>
      <protection/>
    </xf>
    <xf numFmtId="176" fontId="7" fillId="0" borderId="33" xfId="60" applyNumberFormat="1" applyFont="1" applyFill="1" applyBorder="1" applyAlignment="1">
      <alignment horizontal="center" vertical="center"/>
      <protection/>
    </xf>
    <xf numFmtId="0" fontId="3" fillId="0" borderId="36" xfId="60" applyFont="1" applyFill="1" applyBorder="1" applyAlignment="1">
      <alignment horizontal="center" vertical="center"/>
      <protection/>
    </xf>
    <xf numFmtId="0" fontId="3" fillId="0" borderId="37" xfId="60" applyFont="1" applyFill="1" applyBorder="1" applyAlignment="1">
      <alignment horizontal="center" vertical="center"/>
      <protection/>
    </xf>
    <xf numFmtId="180" fontId="3" fillId="0" borderId="38" xfId="60" applyNumberFormat="1" applyFont="1" applyFill="1" applyBorder="1" applyAlignment="1">
      <alignment horizontal="center" vertical="center"/>
      <protection/>
    </xf>
    <xf numFmtId="0" fontId="3" fillId="0" borderId="38" xfId="60" applyFont="1" applyFill="1" applyBorder="1" applyAlignment="1">
      <alignment horizontal="center" vertical="center"/>
      <protection/>
    </xf>
    <xf numFmtId="181" fontId="7" fillId="0" borderId="38" xfId="60" applyNumberFormat="1" applyFont="1" applyFill="1" applyBorder="1" applyAlignment="1">
      <alignment horizontal="center" vertical="center"/>
      <protection/>
    </xf>
    <xf numFmtId="0" fontId="3" fillId="0" borderId="39" xfId="60" applyFont="1" applyFill="1" applyBorder="1" applyAlignment="1">
      <alignment horizontal="center" vertical="center"/>
      <protection/>
    </xf>
    <xf numFmtId="49" fontId="7" fillId="0" borderId="38" xfId="60" applyNumberFormat="1" applyFont="1" applyFill="1" applyBorder="1" applyAlignment="1">
      <alignment horizontal="center" vertical="center"/>
      <protection/>
    </xf>
    <xf numFmtId="0" fontId="5" fillId="0" borderId="40" xfId="60" applyFont="1" applyFill="1" applyBorder="1" applyAlignment="1">
      <alignment horizontal="center" vertical="center"/>
      <protection/>
    </xf>
    <xf numFmtId="0" fontId="3" fillId="0" borderId="41" xfId="60" applyFont="1" applyFill="1" applyBorder="1" applyAlignment="1">
      <alignment horizontal="center" vertical="center"/>
      <protection/>
    </xf>
    <xf numFmtId="0" fontId="3" fillId="0" borderId="42" xfId="60" applyFont="1" applyFill="1" applyBorder="1" applyAlignment="1">
      <alignment horizontal="center" vertical="center"/>
      <protection/>
    </xf>
    <xf numFmtId="180" fontId="3" fillId="0" borderId="43" xfId="60" applyNumberFormat="1" applyFont="1" applyFill="1" applyBorder="1" applyAlignment="1">
      <alignment horizontal="center" vertical="center"/>
      <protection/>
    </xf>
    <xf numFmtId="0" fontId="3" fillId="0" borderId="43" xfId="60" applyFont="1" applyFill="1" applyBorder="1" applyAlignment="1">
      <alignment horizontal="center" vertical="center"/>
      <protection/>
    </xf>
    <xf numFmtId="181" fontId="7" fillId="0" borderId="43" xfId="60" applyNumberFormat="1" applyFont="1" applyFill="1" applyBorder="1" applyAlignment="1">
      <alignment horizontal="center" vertical="center"/>
      <protection/>
    </xf>
    <xf numFmtId="182" fontId="7" fillId="0" borderId="0" xfId="60" applyNumberFormat="1" applyFont="1" applyFill="1" applyBorder="1" applyAlignment="1">
      <alignment horizontal="center" vertical="center"/>
      <protection/>
    </xf>
    <xf numFmtId="49" fontId="3" fillId="0" borderId="12" xfId="60" applyNumberFormat="1" applyFont="1" applyFill="1" applyBorder="1" applyAlignment="1">
      <alignment horizontal="center" vertical="center"/>
      <protection/>
    </xf>
    <xf numFmtId="0" fontId="7" fillId="0" borderId="0" xfId="60" applyFont="1" applyFill="1" applyBorder="1" applyAlignment="1">
      <alignment horizontal="center" vertical="center"/>
      <protection/>
    </xf>
    <xf numFmtId="0" fontId="3" fillId="0" borderId="44" xfId="60" applyFont="1" applyFill="1" applyBorder="1" applyAlignment="1">
      <alignment horizontal="center" vertical="center"/>
      <protection/>
    </xf>
    <xf numFmtId="0" fontId="3" fillId="0" borderId="45" xfId="60" applyFont="1" applyFill="1" applyBorder="1" applyAlignment="1">
      <alignment horizontal="center" vertical="center"/>
      <protection/>
    </xf>
    <xf numFmtId="0" fontId="3" fillId="0" borderId="46" xfId="60" applyFont="1" applyFill="1" applyBorder="1" applyAlignment="1">
      <alignment horizontal="center" vertical="center"/>
      <protection/>
    </xf>
    <xf numFmtId="180" fontId="3" fillId="0" borderId="47" xfId="60" applyNumberFormat="1" applyFont="1" applyFill="1" applyBorder="1" applyAlignment="1">
      <alignment horizontal="center" vertical="center"/>
      <protection/>
    </xf>
    <xf numFmtId="0" fontId="3" fillId="0" borderId="47" xfId="60" applyFont="1" applyFill="1" applyBorder="1" applyAlignment="1">
      <alignment horizontal="center" vertical="center"/>
      <protection/>
    </xf>
    <xf numFmtId="183" fontId="7" fillId="0" borderId="47" xfId="60" applyNumberFormat="1" applyFont="1" applyFill="1" applyBorder="1" applyAlignment="1">
      <alignment horizontal="center" vertical="center"/>
      <protection/>
    </xf>
    <xf numFmtId="0" fontId="3" fillId="0" borderId="48" xfId="60" applyFont="1" applyFill="1" applyBorder="1" applyAlignment="1">
      <alignment horizontal="center" vertical="center"/>
      <protection/>
    </xf>
    <xf numFmtId="180" fontId="3" fillId="0" borderId="49" xfId="60" applyNumberFormat="1" applyFont="1" applyFill="1" applyBorder="1" applyAlignment="1">
      <alignment horizontal="center" vertical="center"/>
      <protection/>
    </xf>
    <xf numFmtId="0" fontId="3" fillId="0" borderId="49" xfId="60" applyFont="1" applyFill="1" applyBorder="1" applyAlignment="1">
      <alignment horizontal="center" vertical="center"/>
      <protection/>
    </xf>
    <xf numFmtId="183" fontId="7" fillId="0" borderId="49" xfId="60" applyNumberFormat="1" applyFont="1" applyFill="1" applyBorder="1" applyAlignment="1">
      <alignment horizontal="center" vertical="center"/>
      <protection/>
    </xf>
    <xf numFmtId="0" fontId="3" fillId="0" borderId="50" xfId="60" applyFont="1" applyFill="1" applyBorder="1" applyAlignment="1">
      <alignment horizontal="center" vertical="center"/>
      <protection/>
    </xf>
    <xf numFmtId="0" fontId="5" fillId="0" borderId="44" xfId="60" applyFont="1" applyFill="1" applyBorder="1" applyAlignment="1">
      <alignment horizontal="center" vertical="center"/>
      <protection/>
    </xf>
    <xf numFmtId="180" fontId="3" fillId="0" borderId="51" xfId="60" applyNumberFormat="1" applyFont="1" applyFill="1" applyBorder="1" applyAlignment="1">
      <alignment horizontal="center" vertical="center"/>
      <protection/>
    </xf>
    <xf numFmtId="0" fontId="3" fillId="0" borderId="51" xfId="60" applyFont="1" applyFill="1" applyBorder="1" applyAlignment="1">
      <alignment horizontal="center" vertical="center"/>
      <protection/>
    </xf>
    <xf numFmtId="183" fontId="7" fillId="0" borderId="51" xfId="60" applyNumberFormat="1" applyFont="1" applyFill="1" applyBorder="1" applyAlignment="1">
      <alignment horizontal="center" vertical="center"/>
      <protection/>
    </xf>
    <xf numFmtId="184" fontId="7" fillId="0" borderId="0" xfId="60" applyNumberFormat="1" applyFont="1" applyFill="1" applyBorder="1" applyAlignment="1">
      <alignment horizontal="center" vertical="center"/>
      <protection/>
    </xf>
    <xf numFmtId="183" fontId="7" fillId="0" borderId="43" xfId="60" applyNumberFormat="1" applyFont="1" applyFill="1" applyBorder="1" applyAlignment="1">
      <alignment horizontal="center" vertical="center"/>
      <protection/>
    </xf>
    <xf numFmtId="0" fontId="7" fillId="0" borderId="0" xfId="60" applyNumberFormat="1" applyFont="1" applyFill="1" applyBorder="1" applyAlignment="1">
      <alignment horizontal="center" vertical="center"/>
      <protection/>
    </xf>
    <xf numFmtId="0" fontId="3" fillId="0" borderId="0" xfId="60" applyNumberFormat="1" applyFont="1" applyFill="1" applyBorder="1" applyAlignment="1">
      <alignment horizontal="center" vertical="center"/>
      <protection/>
    </xf>
    <xf numFmtId="0" fontId="3" fillId="0" borderId="12" xfId="60" applyNumberFormat="1" applyFont="1" applyFill="1" applyBorder="1" applyAlignment="1">
      <alignment horizontal="center" vertical="center"/>
      <protection/>
    </xf>
    <xf numFmtId="2" fontId="8" fillId="0" borderId="0" xfId="60" applyNumberFormat="1" applyFont="1" applyFill="1" applyBorder="1" applyAlignment="1" applyProtection="1" quotePrefix="1">
      <alignment horizontal="center" vertical="center"/>
      <protection/>
    </xf>
    <xf numFmtId="181" fontId="7" fillId="0" borderId="51" xfId="60" applyNumberFormat="1" applyFont="1" applyFill="1" applyBorder="1" applyAlignment="1">
      <alignment horizontal="center" vertical="center"/>
      <protection/>
    </xf>
    <xf numFmtId="0" fontId="3" fillId="0" borderId="13" xfId="60" applyNumberFormat="1" applyFont="1" applyFill="1" applyBorder="1" applyAlignment="1">
      <alignment horizontal="center" vertical="center"/>
      <protection/>
    </xf>
    <xf numFmtId="0" fontId="3" fillId="0" borderId="52" xfId="60" applyFont="1" applyFill="1" applyBorder="1" applyAlignment="1">
      <alignment horizontal="center" vertical="center"/>
      <protection/>
    </xf>
    <xf numFmtId="0" fontId="3" fillId="0" borderId="53" xfId="60" applyFont="1" applyFill="1" applyBorder="1" applyAlignment="1">
      <alignment horizontal="center" vertical="center"/>
      <protection/>
    </xf>
    <xf numFmtId="180" fontId="3" fillId="0" borderId="54" xfId="60" applyNumberFormat="1" applyFont="1" applyFill="1" applyBorder="1" applyAlignment="1">
      <alignment horizontal="center" vertical="center"/>
      <protection/>
    </xf>
    <xf numFmtId="0" fontId="3" fillId="0" borderId="54" xfId="60" applyFont="1" applyFill="1" applyBorder="1" applyAlignment="1">
      <alignment horizontal="center" vertical="center"/>
      <protection/>
    </xf>
    <xf numFmtId="181" fontId="7" fillId="0" borderId="54" xfId="60" applyNumberFormat="1" applyFont="1" applyFill="1" applyBorder="1" applyAlignment="1">
      <alignment horizontal="center" vertical="center"/>
      <protection/>
    </xf>
    <xf numFmtId="176" fontId="3" fillId="0" borderId="0" xfId="60" applyNumberFormat="1" applyFont="1" applyFill="1" applyBorder="1" applyAlignment="1">
      <alignment horizontal="center" vertical="center"/>
      <protection/>
    </xf>
    <xf numFmtId="183" fontId="3" fillId="0" borderId="0" xfId="60" applyNumberFormat="1" applyFont="1" applyFill="1" applyBorder="1" applyAlignment="1">
      <alignment horizontal="center" vertical="center"/>
      <protection/>
    </xf>
    <xf numFmtId="3" fontId="7" fillId="0" borderId="0" xfId="60" applyNumberFormat="1" applyFont="1" applyFill="1" applyBorder="1" applyAlignment="1">
      <alignment horizontal="center" vertical="center"/>
      <protection/>
    </xf>
    <xf numFmtId="184" fontId="3" fillId="0" borderId="0" xfId="60" applyNumberFormat="1" applyFont="1" applyFill="1" applyBorder="1" applyAlignment="1">
      <alignment horizontal="center" vertical="center"/>
      <protection/>
    </xf>
    <xf numFmtId="181" fontId="3" fillId="0" borderId="19" xfId="60" applyNumberFormat="1" applyFont="1" applyFill="1" applyBorder="1" applyAlignment="1">
      <alignment horizontal="center" vertical="center"/>
      <protection/>
    </xf>
    <xf numFmtId="49" fontId="3" fillId="0" borderId="19" xfId="60" applyNumberFormat="1" applyFont="1" applyFill="1" applyBorder="1" applyAlignment="1">
      <alignment horizontal="center" vertical="center"/>
      <protection/>
    </xf>
    <xf numFmtId="185" fontId="3" fillId="0" borderId="19" xfId="60" applyNumberFormat="1" applyFont="1" applyFill="1" applyBorder="1" applyAlignment="1">
      <alignment horizontal="center" vertical="center"/>
      <protection/>
    </xf>
    <xf numFmtId="181" fontId="3" fillId="0" borderId="12" xfId="60" applyNumberFormat="1" applyFont="1" applyFill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center" vertical="center"/>
      <protection/>
    </xf>
    <xf numFmtId="178" fontId="3" fillId="0" borderId="19" xfId="60" applyNumberFormat="1" applyFont="1" applyFill="1" applyBorder="1" applyAlignment="1">
      <alignment horizontal="center" vertical="center"/>
      <protection/>
    </xf>
    <xf numFmtId="186" fontId="3" fillId="0" borderId="19" xfId="60" applyNumberFormat="1" applyFont="1" applyFill="1" applyBorder="1" applyAlignment="1">
      <alignment horizontal="center" vertical="center"/>
      <protection/>
    </xf>
    <xf numFmtId="178" fontId="3" fillId="0" borderId="18" xfId="60" applyNumberFormat="1" applyFont="1" applyFill="1" applyBorder="1" applyAlignment="1">
      <alignment horizontal="center" vertical="center"/>
      <protection/>
    </xf>
    <xf numFmtId="49" fontId="3" fillId="0" borderId="0" xfId="60" applyNumberFormat="1" applyFont="1" applyFill="1" applyAlignment="1">
      <alignment horizontal="center" vertical="center"/>
      <protection/>
    </xf>
    <xf numFmtId="186" fontId="3" fillId="0" borderId="0" xfId="60" applyNumberFormat="1" applyFont="1" applyFill="1" applyBorder="1" applyAlignment="1">
      <alignment horizontal="center" vertical="center"/>
      <protection/>
    </xf>
    <xf numFmtId="178" fontId="3" fillId="0" borderId="0" xfId="60" applyNumberFormat="1" applyFont="1" applyFill="1" applyBorder="1" applyAlignment="1">
      <alignment horizontal="center" vertical="center"/>
      <protection/>
    </xf>
    <xf numFmtId="0" fontId="3" fillId="0" borderId="55" xfId="60" applyFont="1" applyFill="1" applyBorder="1" applyAlignment="1">
      <alignment horizontal="center" vertical="center"/>
      <protection/>
    </xf>
    <xf numFmtId="186" fontId="3" fillId="0" borderId="55" xfId="60" applyNumberFormat="1" applyFont="1" applyFill="1" applyBorder="1" applyAlignment="1">
      <alignment horizontal="center" vertical="center"/>
      <protection/>
    </xf>
    <xf numFmtId="178" fontId="3" fillId="0" borderId="56" xfId="60" applyNumberFormat="1" applyFont="1" applyFill="1" applyBorder="1" applyAlignment="1">
      <alignment horizontal="center" vertical="center"/>
      <protection/>
    </xf>
    <xf numFmtId="0" fontId="3" fillId="0" borderId="57" xfId="60" applyFont="1" applyFill="1" applyBorder="1" applyAlignment="1">
      <alignment horizontal="center" vertical="center"/>
      <protection/>
    </xf>
    <xf numFmtId="0" fontId="3" fillId="0" borderId="58" xfId="60" applyFont="1" applyFill="1" applyBorder="1" applyAlignment="1">
      <alignment horizontal="center" vertical="center"/>
      <protection/>
    </xf>
    <xf numFmtId="0" fontId="3" fillId="0" borderId="21" xfId="60" applyFont="1" applyFill="1" applyBorder="1" applyAlignment="1">
      <alignment horizontal="center" vertical="center" shrinkToFit="1"/>
      <protection/>
    </xf>
    <xf numFmtId="0" fontId="3" fillId="0" borderId="22" xfId="60" applyFont="1" applyFill="1" applyBorder="1" applyAlignment="1">
      <alignment horizontal="center" vertical="center" shrinkToFit="1"/>
      <protection/>
    </xf>
    <xf numFmtId="0" fontId="3" fillId="0" borderId="59" xfId="60" applyFont="1" applyFill="1" applyBorder="1" applyAlignment="1">
      <alignment horizontal="center" vertical="center" shrinkToFit="1"/>
      <protection/>
    </xf>
    <xf numFmtId="0" fontId="7" fillId="0" borderId="0" xfId="60" applyFont="1" applyFill="1" applyAlignment="1">
      <alignment vertical="center"/>
      <protection/>
    </xf>
    <xf numFmtId="0" fontId="11" fillId="0" borderId="13" xfId="60" applyFont="1" applyFill="1" applyBorder="1" applyAlignment="1">
      <alignment vertical="center" textRotation="180"/>
      <protection/>
    </xf>
    <xf numFmtId="0" fontId="10" fillId="0" borderId="0" xfId="0" applyFont="1" applyAlignment="1">
      <alignment horizontal="left" vertical="center"/>
    </xf>
    <xf numFmtId="176" fontId="7" fillId="0" borderId="38" xfId="60" applyNumberFormat="1" applyFont="1" applyFill="1" applyBorder="1" applyAlignment="1">
      <alignment horizontal="center" vertical="center"/>
      <protection/>
    </xf>
    <xf numFmtId="176" fontId="7" fillId="0" borderId="43" xfId="60" applyNumberFormat="1" applyFont="1" applyFill="1" applyBorder="1" applyAlignment="1">
      <alignment horizontal="center" vertical="center"/>
      <protection/>
    </xf>
    <xf numFmtId="176" fontId="3" fillId="33" borderId="20" xfId="60" applyNumberFormat="1" applyFont="1" applyFill="1" applyBorder="1" applyAlignment="1">
      <alignment horizontal="center" vertical="center"/>
      <protection/>
    </xf>
    <xf numFmtId="176" fontId="3" fillId="33" borderId="27" xfId="60" applyNumberFormat="1" applyFont="1" applyFill="1" applyBorder="1" applyAlignment="1">
      <alignment horizontal="center" vertical="center"/>
      <protection/>
    </xf>
    <xf numFmtId="176" fontId="3" fillId="33" borderId="54" xfId="60" applyNumberFormat="1" applyFont="1" applyFill="1" applyBorder="1" applyAlignment="1">
      <alignment horizontal="center" vertical="center"/>
      <protection/>
    </xf>
    <xf numFmtId="176" fontId="3" fillId="33" borderId="60" xfId="60" applyNumberFormat="1" applyFont="1" applyFill="1" applyBorder="1" applyAlignment="1">
      <alignment horizontal="center" vertical="center"/>
      <protection/>
    </xf>
    <xf numFmtId="184" fontId="3" fillId="33" borderId="19" xfId="60" applyNumberFormat="1" applyFont="1" applyFill="1" applyBorder="1" applyAlignment="1">
      <alignment horizontal="center" vertical="center"/>
      <protection/>
    </xf>
    <xf numFmtId="0" fontId="3" fillId="33" borderId="19" xfId="60" applyFont="1" applyFill="1" applyBorder="1" applyAlignment="1">
      <alignment horizontal="center" vertical="center"/>
      <protection/>
    </xf>
    <xf numFmtId="181" fontId="3" fillId="33" borderId="19" xfId="60" applyNumberFormat="1" applyFont="1" applyFill="1" applyBorder="1" applyAlignment="1">
      <alignment horizontal="center" vertical="center"/>
      <protection/>
    </xf>
    <xf numFmtId="0" fontId="3" fillId="33" borderId="0" xfId="60" applyFont="1" applyFill="1" applyAlignment="1">
      <alignment horizontal="center" vertical="center"/>
      <protection/>
    </xf>
    <xf numFmtId="0" fontId="3" fillId="33" borderId="30" xfId="60" applyFont="1" applyFill="1" applyBorder="1" applyAlignment="1">
      <alignment horizontal="center" vertical="center"/>
      <protection/>
    </xf>
    <xf numFmtId="184" fontId="7" fillId="33" borderId="12" xfId="60" applyNumberFormat="1" applyFont="1" applyFill="1" applyBorder="1" applyAlignment="1">
      <alignment horizontal="right" vertical="center"/>
      <protection/>
    </xf>
    <xf numFmtId="184" fontId="7" fillId="33" borderId="61" xfId="60" applyNumberFormat="1" applyFont="1" applyFill="1" applyBorder="1" applyAlignment="1">
      <alignment horizontal="right" vertical="center"/>
      <protection/>
    </xf>
    <xf numFmtId="2" fontId="3" fillId="0" borderId="19" xfId="60" applyNumberFormat="1" applyFont="1" applyFill="1" applyBorder="1" applyAlignment="1">
      <alignment vertical="center"/>
      <protection/>
    </xf>
    <xf numFmtId="180" fontId="3" fillId="0" borderId="20" xfId="60" applyNumberFormat="1" applyFont="1" applyFill="1" applyBorder="1" applyAlignment="1">
      <alignment horizontal="center" vertical="center" shrinkToFit="1"/>
      <protection/>
    </xf>
    <xf numFmtId="180" fontId="3" fillId="0" borderId="27" xfId="60" applyNumberFormat="1" applyFont="1" applyFill="1" applyBorder="1" applyAlignment="1">
      <alignment horizontal="center" vertical="center" shrinkToFit="1"/>
      <protection/>
    </xf>
    <xf numFmtId="180" fontId="3" fillId="0" borderId="33" xfId="60" applyNumberFormat="1" applyFont="1" applyFill="1" applyBorder="1" applyAlignment="1">
      <alignment horizontal="center" vertical="center" shrinkToFit="1"/>
      <protection/>
    </xf>
    <xf numFmtId="180" fontId="3" fillId="0" borderId="62" xfId="60" applyNumberFormat="1" applyFont="1" applyFill="1" applyBorder="1" applyAlignment="1">
      <alignment horizontal="center" vertical="center" shrinkToFit="1"/>
      <protection/>
    </xf>
    <xf numFmtId="176" fontId="7" fillId="0" borderId="47" xfId="60" applyNumberFormat="1" applyFont="1" applyFill="1" applyBorder="1" applyAlignment="1">
      <alignment horizontal="center" vertical="center"/>
      <protection/>
    </xf>
    <xf numFmtId="176" fontId="7" fillId="0" borderId="49" xfId="60" applyNumberFormat="1" applyFont="1" applyFill="1" applyBorder="1" applyAlignment="1">
      <alignment horizontal="center" vertical="center"/>
      <protection/>
    </xf>
    <xf numFmtId="176" fontId="7" fillId="0" borderId="51" xfId="60" applyNumberFormat="1" applyFont="1" applyFill="1" applyBorder="1" applyAlignment="1">
      <alignment horizontal="center" vertical="center"/>
      <protection/>
    </xf>
    <xf numFmtId="176" fontId="7" fillId="0" borderId="54" xfId="60" applyNumberFormat="1" applyFont="1" applyFill="1" applyBorder="1" applyAlignment="1">
      <alignment horizontal="center" vertical="center"/>
      <protection/>
    </xf>
    <xf numFmtId="176" fontId="3" fillId="0" borderId="27" xfId="60" applyNumberFormat="1" applyFont="1" applyFill="1" applyBorder="1" applyAlignment="1">
      <alignment horizontal="center" vertical="center"/>
      <protection/>
    </xf>
    <xf numFmtId="176" fontId="3" fillId="0" borderId="54" xfId="60" applyNumberFormat="1" applyFont="1" applyFill="1" applyBorder="1" applyAlignment="1">
      <alignment horizontal="center" vertical="center"/>
      <protection/>
    </xf>
    <xf numFmtId="176" fontId="3" fillId="0" borderId="60" xfId="60" applyNumberFormat="1" applyFont="1" applyFill="1" applyBorder="1" applyAlignment="1">
      <alignment horizontal="center" vertical="center"/>
      <protection/>
    </xf>
    <xf numFmtId="176" fontId="3" fillId="0" borderId="63" xfId="60" applyNumberFormat="1" applyFont="1" applyFill="1" applyBorder="1" applyAlignment="1">
      <alignment horizontal="center" vertical="center"/>
      <protection/>
    </xf>
    <xf numFmtId="176" fontId="3" fillId="0" borderId="43" xfId="60" applyNumberFormat="1" applyFont="1" applyFill="1" applyBorder="1" applyAlignment="1">
      <alignment horizontal="center" vertical="center"/>
      <protection/>
    </xf>
    <xf numFmtId="184" fontId="3" fillId="0" borderId="21" xfId="60" applyNumberFormat="1" applyFont="1" applyFill="1" applyBorder="1" applyAlignment="1">
      <alignment horizontal="center" vertical="center"/>
      <protection/>
    </xf>
    <xf numFmtId="184" fontId="3" fillId="0" borderId="26" xfId="60" applyNumberFormat="1" applyFont="1" applyFill="1" applyBorder="1" applyAlignment="1">
      <alignment horizontal="center" vertical="center"/>
      <protection/>
    </xf>
    <xf numFmtId="184" fontId="3" fillId="0" borderId="64" xfId="60" applyNumberFormat="1" applyFont="1" applyFill="1" applyBorder="1" applyAlignment="1">
      <alignment horizontal="center" vertical="center"/>
      <protection/>
    </xf>
    <xf numFmtId="184" fontId="3" fillId="0" borderId="12" xfId="60" applyNumberFormat="1" applyFont="1" applyFill="1" applyBorder="1" applyAlignment="1">
      <alignment horizontal="center" vertical="center"/>
      <protection/>
    </xf>
    <xf numFmtId="178" fontId="3" fillId="0" borderId="20" xfId="0" applyNumberFormat="1" applyFont="1" applyFill="1" applyBorder="1" applyAlignment="1">
      <alignment horizontal="center" vertical="center"/>
    </xf>
    <xf numFmtId="0" fontId="3" fillId="0" borderId="10" xfId="60" applyFont="1" applyFill="1" applyBorder="1" applyAlignment="1">
      <alignment horizontal="center" vertical="center" shrinkToFit="1"/>
      <protection/>
    </xf>
    <xf numFmtId="0" fontId="10" fillId="0" borderId="11" xfId="60" applyFont="1" applyBorder="1" applyAlignment="1">
      <alignment horizontal="center" vertical="center" shrinkToFit="1"/>
      <protection/>
    </xf>
    <xf numFmtId="0" fontId="3" fillId="0" borderId="23" xfId="60" applyFont="1" applyFill="1" applyBorder="1" applyAlignment="1">
      <alignment horizontal="center" vertical="center" shrinkToFit="1"/>
      <protection/>
    </xf>
    <xf numFmtId="0" fontId="3" fillId="0" borderId="31" xfId="60" applyFont="1" applyFill="1" applyBorder="1" applyAlignment="1">
      <alignment horizontal="center" vertical="center" shrinkToFit="1"/>
      <protection/>
    </xf>
    <xf numFmtId="0" fontId="3" fillId="0" borderId="12" xfId="60" applyFont="1" applyFill="1" applyBorder="1" applyAlignment="1">
      <alignment horizontal="center" vertical="center" shrinkToFit="1"/>
      <protection/>
    </xf>
    <xf numFmtId="0" fontId="3" fillId="0" borderId="0" xfId="60" applyFont="1" applyFill="1" applyBorder="1" applyAlignment="1">
      <alignment horizontal="center" vertical="center" shrinkToFit="1"/>
      <protection/>
    </xf>
    <xf numFmtId="0" fontId="3" fillId="0" borderId="13" xfId="60" applyFont="1" applyFill="1" applyBorder="1" applyAlignment="1">
      <alignment horizontal="center" vertical="center" shrinkToFit="1"/>
      <protection/>
    </xf>
    <xf numFmtId="1" fontId="3" fillId="0" borderId="63" xfId="60" applyNumberFormat="1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20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61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3" fillId="0" borderId="65" xfId="60" applyFont="1" applyFill="1" applyBorder="1" applyAlignment="1">
      <alignment horizontal="center" vertical="center"/>
      <protection/>
    </xf>
    <xf numFmtId="0" fontId="3" fillId="0" borderId="14" xfId="60" applyFont="1" applyFill="1" applyBorder="1" applyAlignment="1">
      <alignment horizontal="center" vertical="center"/>
      <protection/>
    </xf>
    <xf numFmtId="49" fontId="3" fillId="0" borderId="12" xfId="60" applyNumberFormat="1" applyFont="1" applyFill="1" applyBorder="1" applyAlignment="1">
      <alignment horizontal="center" vertical="center" shrinkToFit="1"/>
      <protection/>
    </xf>
    <xf numFmtId="49" fontId="3" fillId="0" borderId="0" xfId="60" applyNumberFormat="1" applyFont="1" applyFill="1" applyBorder="1" applyAlignment="1">
      <alignment horizontal="center" vertical="center" shrinkToFit="1"/>
      <protection/>
    </xf>
    <xf numFmtId="49" fontId="3" fillId="0" borderId="13" xfId="60" applyNumberFormat="1" applyFont="1" applyFill="1" applyBorder="1" applyAlignment="1">
      <alignment horizontal="center" vertical="center" shrinkToFit="1"/>
      <protection/>
    </xf>
    <xf numFmtId="0" fontId="5" fillId="0" borderId="12" xfId="60" applyFont="1" applyFill="1" applyBorder="1" applyAlignment="1">
      <alignment horizontal="center" vertical="center" shrinkToFit="1"/>
      <protection/>
    </xf>
    <xf numFmtId="0" fontId="5" fillId="0" borderId="0" xfId="60" applyFont="1" applyFill="1" applyBorder="1" applyAlignment="1">
      <alignment horizontal="center" vertical="center" shrinkToFit="1"/>
      <protection/>
    </xf>
    <xf numFmtId="0" fontId="5" fillId="0" borderId="13" xfId="60" applyFont="1" applyFill="1" applyBorder="1" applyAlignment="1">
      <alignment horizontal="center" vertical="center" shrinkToFit="1"/>
      <protection/>
    </xf>
    <xf numFmtId="0" fontId="3" fillId="0" borderId="45" xfId="60" applyFont="1" applyFill="1" applyBorder="1" applyAlignment="1">
      <alignment horizontal="center" vertical="center"/>
      <protection/>
    </xf>
    <xf numFmtId="0" fontId="3" fillId="0" borderId="46" xfId="60" applyFont="1" applyFill="1" applyBorder="1" applyAlignment="1">
      <alignment horizontal="center" vertical="center"/>
      <protection/>
    </xf>
    <xf numFmtId="1" fontId="3" fillId="0" borderId="62" xfId="60" applyNumberFormat="1" applyFont="1" applyFill="1" applyBorder="1" applyAlignment="1">
      <alignment horizontal="center" vertical="center"/>
      <protection/>
    </xf>
    <xf numFmtId="0" fontId="3" fillId="0" borderId="66" xfId="60" applyFont="1" applyFill="1" applyBorder="1" applyAlignment="1">
      <alignment horizontal="center" vertical="center"/>
      <protection/>
    </xf>
    <xf numFmtId="0" fontId="3" fillId="0" borderId="67" xfId="60" applyFont="1" applyFill="1" applyBorder="1" applyAlignment="1">
      <alignment horizontal="center" vertical="center"/>
      <protection/>
    </xf>
    <xf numFmtId="0" fontId="7" fillId="0" borderId="30" xfId="60" applyFont="1" applyFill="1" applyBorder="1" applyAlignment="1">
      <alignment horizontal="left" vertical="center"/>
      <protection/>
    </xf>
    <xf numFmtId="0" fontId="3" fillId="0" borderId="52" xfId="60" applyFont="1" applyFill="1" applyBorder="1" applyAlignment="1">
      <alignment horizontal="center" vertical="center"/>
      <protection/>
    </xf>
    <xf numFmtId="0" fontId="3" fillId="0" borderId="53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3" fillId="0" borderId="41" xfId="60" applyFont="1" applyFill="1" applyBorder="1" applyAlignment="1">
      <alignment horizontal="center" vertical="center"/>
      <protection/>
    </xf>
    <xf numFmtId="0" fontId="3" fillId="0" borderId="42" xfId="60" applyFont="1" applyFill="1" applyBorder="1" applyAlignment="1">
      <alignment horizontal="center" vertical="center"/>
      <protection/>
    </xf>
    <xf numFmtId="1" fontId="8" fillId="0" borderId="30" xfId="60" applyNumberFormat="1" applyFont="1" applyFill="1" applyBorder="1" applyAlignment="1" applyProtection="1" quotePrefix="1">
      <alignment horizontal="center" vertical="center"/>
      <protection/>
    </xf>
    <xf numFmtId="0" fontId="3" fillId="0" borderId="68" xfId="60" applyFont="1" applyFill="1" applyBorder="1" applyAlignment="1">
      <alignment horizontal="center" vertical="center"/>
      <protection/>
    </xf>
    <xf numFmtId="176" fontId="3" fillId="0" borderId="19" xfId="60" applyNumberFormat="1" applyFont="1" applyFill="1" applyBorder="1" applyAlignment="1">
      <alignment horizontal="center" vertical="center"/>
      <protection/>
    </xf>
    <xf numFmtId="0" fontId="3" fillId="0" borderId="69" xfId="60" applyFont="1" applyFill="1" applyBorder="1" applyAlignment="1">
      <alignment vertical="center"/>
      <protection/>
    </xf>
    <xf numFmtId="0" fontId="3" fillId="0" borderId="19" xfId="60" applyFont="1" applyFill="1" applyBorder="1" applyAlignment="1">
      <alignment vertical="center"/>
      <protection/>
    </xf>
    <xf numFmtId="0" fontId="5" fillId="0" borderId="23" xfId="60" applyFont="1" applyFill="1" applyBorder="1" applyAlignment="1">
      <alignment horizontal="center" vertical="center" shrinkToFit="1"/>
      <protection/>
    </xf>
    <xf numFmtId="0" fontId="5" fillId="0" borderId="30" xfId="60" applyFont="1" applyFill="1" applyBorder="1" applyAlignment="1">
      <alignment horizontal="center" vertical="center" shrinkToFit="1"/>
      <protection/>
    </xf>
    <xf numFmtId="0" fontId="5" fillId="0" borderId="31" xfId="60" applyFont="1" applyFill="1" applyBorder="1" applyAlignment="1">
      <alignment horizontal="center" vertical="center" shrinkToFit="1"/>
      <protection/>
    </xf>
    <xf numFmtId="0" fontId="3" fillId="0" borderId="34" xfId="60" applyFont="1" applyFill="1" applyBorder="1" applyAlignment="1">
      <alignment horizontal="center" vertical="center"/>
      <protection/>
    </xf>
    <xf numFmtId="0" fontId="3" fillId="0" borderId="35" xfId="60" applyFont="1" applyFill="1" applyBorder="1" applyAlignment="1">
      <alignment horizontal="center" vertical="center"/>
      <protection/>
    </xf>
    <xf numFmtId="0" fontId="6" fillId="0" borderId="23" xfId="60" applyFont="1" applyFill="1" applyBorder="1" applyAlignment="1">
      <alignment horizontal="left" vertical="center"/>
      <protection/>
    </xf>
    <xf numFmtId="0" fontId="6" fillId="0" borderId="30" xfId="60" applyFont="1" applyFill="1" applyBorder="1" applyAlignment="1">
      <alignment horizontal="left" vertical="center"/>
      <protection/>
    </xf>
    <xf numFmtId="0" fontId="6" fillId="0" borderId="31" xfId="60" applyFont="1" applyFill="1" applyBorder="1" applyAlignment="1">
      <alignment horizontal="left" vertical="center"/>
      <protection/>
    </xf>
    <xf numFmtId="0" fontId="3" fillId="0" borderId="69" xfId="60" applyFont="1" applyFill="1" applyBorder="1" applyAlignment="1">
      <alignment horizontal="center" vertical="center"/>
      <protection/>
    </xf>
    <xf numFmtId="0" fontId="3" fillId="0" borderId="18" xfId="60" applyFont="1" applyFill="1" applyBorder="1" applyAlignment="1">
      <alignment horizontal="center" vertical="center"/>
      <protection/>
    </xf>
    <xf numFmtId="0" fontId="5" fillId="0" borderId="19" xfId="60" applyFont="1" applyFill="1" applyBorder="1" applyAlignment="1">
      <alignment horizontal="center" vertical="center"/>
      <protection/>
    </xf>
    <xf numFmtId="0" fontId="3" fillId="0" borderId="20" xfId="60" applyFont="1" applyFill="1" applyBorder="1" applyAlignment="1">
      <alignment horizontal="center" vertical="center" shrinkToFit="1"/>
      <protection/>
    </xf>
    <xf numFmtId="0" fontId="3" fillId="0" borderId="11" xfId="60" applyFont="1" applyFill="1" applyBorder="1" applyAlignment="1">
      <alignment horizontal="center" vertical="center" shrinkToFit="1"/>
      <protection/>
    </xf>
    <xf numFmtId="0" fontId="3" fillId="0" borderId="70" xfId="60" applyFont="1" applyFill="1" applyBorder="1" applyAlignment="1">
      <alignment horizontal="center" vertical="center"/>
      <protection/>
    </xf>
    <xf numFmtId="0" fontId="3" fillId="0" borderId="71" xfId="60" applyFont="1" applyFill="1" applyBorder="1" applyAlignment="1">
      <alignment horizontal="center" vertical="center"/>
      <protection/>
    </xf>
    <xf numFmtId="1" fontId="8" fillId="0" borderId="0" xfId="60" applyNumberFormat="1" applyFont="1" applyFill="1" applyBorder="1" applyAlignment="1" applyProtection="1" quotePrefix="1">
      <alignment horizontal="center" vertical="center"/>
      <protection/>
    </xf>
    <xf numFmtId="1" fontId="3" fillId="0" borderId="27" xfId="60" applyNumberFormat="1" applyFont="1" applyFill="1" applyBorder="1" applyAlignment="1">
      <alignment horizontal="center" vertical="center"/>
      <protection/>
    </xf>
    <xf numFmtId="1" fontId="3" fillId="0" borderId="54" xfId="60" applyNumberFormat="1" applyFont="1" applyFill="1" applyBorder="1" applyAlignment="1">
      <alignment horizontal="center" vertical="center"/>
      <protection/>
    </xf>
    <xf numFmtId="177" fontId="3" fillId="0" borderId="10" xfId="60" applyNumberFormat="1" applyFont="1" applyFill="1" applyBorder="1" applyAlignment="1">
      <alignment horizontal="center" vertical="center"/>
      <protection/>
    </xf>
    <xf numFmtId="177" fontId="3" fillId="0" borderId="20" xfId="60" applyNumberFormat="1" applyFont="1" applyFill="1" applyBorder="1" applyAlignment="1">
      <alignment horizontal="center" vertical="center"/>
      <protection/>
    </xf>
    <xf numFmtId="177" fontId="3" fillId="0" borderId="11" xfId="60" applyNumberFormat="1" applyFont="1" applyFill="1" applyBorder="1" applyAlignment="1">
      <alignment horizontal="center" vertical="center"/>
      <protection/>
    </xf>
    <xf numFmtId="177" fontId="3" fillId="0" borderId="12" xfId="60" applyNumberFormat="1" applyFont="1" applyFill="1" applyBorder="1" applyAlignment="1">
      <alignment horizontal="center" vertical="center"/>
      <protection/>
    </xf>
    <xf numFmtId="177" fontId="3" fillId="0" borderId="0" xfId="60" applyNumberFormat="1" applyFont="1" applyFill="1" applyBorder="1" applyAlignment="1">
      <alignment horizontal="center" vertical="center"/>
      <protection/>
    </xf>
    <xf numFmtId="177" fontId="3" fillId="0" borderId="13" xfId="60" applyNumberFormat="1" applyFont="1" applyFill="1" applyBorder="1" applyAlignment="1">
      <alignment horizontal="center" vertical="center"/>
      <protection/>
    </xf>
    <xf numFmtId="177" fontId="5" fillId="0" borderId="23" xfId="60" applyNumberFormat="1" applyFont="1" applyFill="1" applyBorder="1" applyAlignment="1">
      <alignment horizontal="center" vertical="center"/>
      <protection/>
    </xf>
    <xf numFmtId="177" fontId="5" fillId="0" borderId="30" xfId="60" applyNumberFormat="1" applyFont="1" applyFill="1" applyBorder="1" applyAlignment="1">
      <alignment horizontal="center" vertical="center"/>
      <protection/>
    </xf>
    <xf numFmtId="177" fontId="5" fillId="0" borderId="31" xfId="60" applyNumberFormat="1" applyFont="1" applyFill="1" applyBorder="1" applyAlignment="1">
      <alignment horizontal="center" vertical="center"/>
      <protection/>
    </xf>
    <xf numFmtId="0" fontId="12" fillId="0" borderId="72" xfId="60" applyFont="1" applyFill="1" applyBorder="1" applyAlignment="1">
      <alignment horizontal="left" vertical="center"/>
      <protection/>
    </xf>
    <xf numFmtId="0" fontId="12" fillId="0" borderId="38" xfId="60" applyFont="1" applyFill="1" applyBorder="1" applyAlignment="1">
      <alignment horizontal="left" vertical="center"/>
      <protection/>
    </xf>
    <xf numFmtId="0" fontId="12" fillId="0" borderId="73" xfId="60" applyFont="1" applyFill="1" applyBorder="1" applyAlignment="1">
      <alignment horizontal="left" vertical="center"/>
      <protection/>
    </xf>
    <xf numFmtId="0" fontId="7" fillId="0" borderId="72" xfId="60" applyFont="1" applyFill="1" applyBorder="1" applyAlignment="1">
      <alignment horizontal="left" vertical="center" shrinkToFit="1"/>
      <protection/>
    </xf>
    <xf numFmtId="0" fontId="7" fillId="0" borderId="38" xfId="60" applyFont="1" applyFill="1" applyBorder="1" applyAlignment="1">
      <alignment horizontal="left" vertical="center" shrinkToFit="1"/>
      <protection/>
    </xf>
    <xf numFmtId="0" fontId="7" fillId="0" borderId="73" xfId="60" applyFont="1" applyFill="1" applyBorder="1" applyAlignment="1">
      <alignment horizontal="left" vertical="center" shrinkToFit="1"/>
      <protection/>
    </xf>
    <xf numFmtId="0" fontId="3" fillId="0" borderId="69" xfId="60" applyFont="1" applyFill="1" applyBorder="1" applyAlignment="1">
      <alignment horizontal="left" vertical="center"/>
      <protection/>
    </xf>
    <xf numFmtId="0" fontId="3" fillId="0" borderId="19" xfId="60" applyFont="1" applyFill="1" applyBorder="1" applyAlignment="1">
      <alignment horizontal="left" vertical="center"/>
      <protection/>
    </xf>
    <xf numFmtId="0" fontId="11" fillId="0" borderId="0" xfId="60" applyFont="1" applyFill="1" applyBorder="1" applyAlignment="1">
      <alignment horizontal="center" vertical="center" textRotation="180"/>
      <protection/>
    </xf>
    <xf numFmtId="0" fontId="13" fillId="0" borderId="30" xfId="60" applyFont="1" applyFill="1" applyBorder="1" applyAlignment="1">
      <alignment horizontal="left" vertical="center"/>
      <protection/>
    </xf>
    <xf numFmtId="0" fontId="7" fillId="0" borderId="74" xfId="60" applyFont="1" applyFill="1" applyBorder="1" applyAlignment="1">
      <alignment horizontal="left" vertical="center"/>
      <protection/>
    </xf>
    <xf numFmtId="0" fontId="3" fillId="0" borderId="75" xfId="60" applyFont="1" applyFill="1" applyBorder="1" applyAlignment="1">
      <alignment horizontal="left" vertical="center"/>
      <protection/>
    </xf>
    <xf numFmtId="0" fontId="3" fillId="0" borderId="55" xfId="60" applyFont="1" applyFill="1" applyBorder="1" applyAlignment="1">
      <alignment horizontal="left" vertical="center"/>
      <protection/>
    </xf>
    <xf numFmtId="0" fontId="5" fillId="0" borderId="14" xfId="60" applyFont="1" applyFill="1" applyBorder="1" applyAlignment="1">
      <alignment horizontal="center" vertical="center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5" fillId="0" borderId="23" xfId="60" applyFont="1" applyFill="1" applyBorder="1" applyAlignment="1">
      <alignment horizontal="center" vertical="center"/>
      <protection/>
    </xf>
    <xf numFmtId="0" fontId="5" fillId="0" borderId="31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26</xdr:row>
      <xdr:rowOff>95250</xdr:rowOff>
    </xdr:from>
    <xdr:to>
      <xdr:col>36</xdr:col>
      <xdr:colOff>352425</xdr:colOff>
      <xdr:row>41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62750" y="5362575"/>
          <a:ext cx="4495800" cy="2466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◇算定上の注意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　計算は用途別に行い、容器の必要個数を算定してください。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住宅用建築物の場合は、総人数を、事業用建築物の場合は、有効面積を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基にして算定してください。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収集間隔は、実態により記入してください。（家庭系、可燃３日・不燃１３日・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資源６日）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　廃棄物・プラスチック保管容器１個あたりの容量は、「１５ｋｇ（６０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ℓ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）」とします。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　家庭系資源の保管容量は、「ビン１２．５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kg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缶２．６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kg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古紙１１．９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kg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ペット１．５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kg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（５０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ℓ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容量のコンテナ）」を基準とします。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は、小数点第２位を四捨五入してください。基本個数は、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を切り上げて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　必要個数は、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の小数点以下を切り捨ててください。ただし、１以上の数と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します。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　予備率は、４０％を確保してください。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　必要個数が基本個数より少ない場合は、基本個数を必要個数としてください。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7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125" style="24" customWidth="1"/>
    <col min="2" max="4" width="6.375" style="24" customWidth="1"/>
    <col min="5" max="5" width="1.875" style="24" customWidth="1"/>
    <col min="6" max="6" width="7.00390625" style="24" bestFit="1" customWidth="1"/>
    <col min="7" max="7" width="1.875" style="24" customWidth="1"/>
    <col min="8" max="8" width="4.375" style="24" customWidth="1"/>
    <col min="9" max="9" width="2.75390625" style="24" customWidth="1"/>
    <col min="10" max="10" width="2.00390625" style="24" customWidth="1"/>
    <col min="11" max="11" width="7.25390625" style="24" customWidth="1"/>
    <col min="12" max="12" width="1.625" style="24" customWidth="1"/>
    <col min="13" max="13" width="4.25390625" style="24" customWidth="1"/>
    <col min="14" max="14" width="3.00390625" style="24" customWidth="1"/>
    <col min="15" max="15" width="6.375" style="24" customWidth="1"/>
    <col min="16" max="16" width="2.875" style="24" customWidth="1"/>
    <col min="17" max="17" width="1.625" style="24" customWidth="1"/>
    <col min="18" max="18" width="3.125" style="24" customWidth="1"/>
    <col min="19" max="19" width="1.625" style="24" customWidth="1"/>
    <col min="20" max="20" width="3.25390625" style="24" customWidth="1"/>
    <col min="21" max="21" width="2.625" style="24" customWidth="1"/>
    <col min="22" max="22" width="2.125" style="24" customWidth="1"/>
    <col min="23" max="23" width="5.25390625" style="24" customWidth="1"/>
    <col min="24" max="24" width="1.4921875" style="24" customWidth="1"/>
    <col min="25" max="25" width="4.50390625" style="24" customWidth="1"/>
    <col min="26" max="26" width="3.25390625" style="24" customWidth="1"/>
    <col min="27" max="27" width="8.50390625" style="24" customWidth="1"/>
    <col min="28" max="28" width="3.125" style="24" customWidth="1"/>
    <col min="29" max="29" width="2.75390625" style="24" customWidth="1"/>
    <col min="30" max="31" width="2.00390625" style="24" customWidth="1"/>
    <col min="32" max="32" width="4.25390625" style="24" customWidth="1"/>
    <col min="33" max="33" width="8.00390625" style="24" customWidth="1"/>
    <col min="34" max="34" width="7.125" style="24" customWidth="1"/>
    <col min="35" max="35" width="3.875" style="24" customWidth="1"/>
    <col min="36" max="36" width="5.125" style="24" customWidth="1"/>
    <col min="37" max="37" width="5.375" style="24" customWidth="1"/>
    <col min="38" max="38" width="3.125" style="24" customWidth="1"/>
    <col min="39" max="16384" width="9.00390625" style="24" customWidth="1"/>
  </cols>
  <sheetData>
    <row r="1" ht="12" customHeight="1">
      <c r="B1" s="111" t="s">
        <v>106</v>
      </c>
    </row>
    <row r="2" spans="1:37" ht="21" customHeight="1" thickBot="1">
      <c r="A2" s="20"/>
      <c r="B2" s="218" t="s">
        <v>102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22"/>
      <c r="AD2" s="22"/>
      <c r="AE2" s="22"/>
      <c r="AF2" s="22"/>
      <c r="AG2" s="22"/>
      <c r="AH2" s="22"/>
      <c r="AI2" s="22"/>
      <c r="AJ2" s="22"/>
      <c r="AK2" s="22"/>
    </row>
    <row r="3" spans="1:37" ht="13.5" customHeight="1">
      <c r="A3" s="20"/>
      <c r="B3" s="157" t="s">
        <v>0</v>
      </c>
      <c r="C3" s="152" t="s">
        <v>1</v>
      </c>
      <c r="D3" s="154"/>
      <c r="E3" s="200" t="s">
        <v>113</v>
      </c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2"/>
      <c r="AC3" s="144" t="s">
        <v>2</v>
      </c>
      <c r="AD3" s="193"/>
      <c r="AE3" s="193"/>
      <c r="AF3" s="194"/>
      <c r="AG3" s="152" t="s">
        <v>3</v>
      </c>
      <c r="AH3" s="153"/>
      <c r="AI3" s="154"/>
      <c r="AJ3" s="144" t="s">
        <v>4</v>
      </c>
      <c r="AK3" s="145"/>
    </row>
    <row r="4" spans="1:37" ht="10.5">
      <c r="A4" s="20"/>
      <c r="B4" s="178"/>
      <c r="C4" s="223"/>
      <c r="D4" s="224"/>
      <c r="E4" s="203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5"/>
      <c r="AC4" s="148" t="s">
        <v>5</v>
      </c>
      <c r="AD4" s="149"/>
      <c r="AE4" s="149"/>
      <c r="AF4" s="150"/>
      <c r="AG4" s="162" t="s">
        <v>6</v>
      </c>
      <c r="AH4" s="163"/>
      <c r="AI4" s="164"/>
      <c r="AJ4" s="148" t="s">
        <v>7</v>
      </c>
      <c r="AK4" s="150"/>
    </row>
    <row r="5" spans="1:37" ht="11.25" thickBot="1">
      <c r="A5" s="20"/>
      <c r="B5" s="222"/>
      <c r="C5" s="225"/>
      <c r="D5" s="226"/>
      <c r="E5" s="206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8"/>
      <c r="AC5" s="187" t="s">
        <v>8</v>
      </c>
      <c r="AD5" s="188"/>
      <c r="AE5" s="188"/>
      <c r="AF5" s="189"/>
      <c r="AG5" s="182" t="s">
        <v>9</v>
      </c>
      <c r="AH5" s="183"/>
      <c r="AI5" s="184"/>
      <c r="AJ5" s="146" t="s">
        <v>10</v>
      </c>
      <c r="AK5" s="147"/>
    </row>
    <row r="6" spans="1:37" ht="17.25" customHeight="1">
      <c r="A6" s="20"/>
      <c r="B6" s="178" t="s">
        <v>11</v>
      </c>
      <c r="C6" s="157" t="s">
        <v>12</v>
      </c>
      <c r="D6" s="1" t="s">
        <v>48</v>
      </c>
      <c r="E6" s="1" t="s">
        <v>17</v>
      </c>
      <c r="F6" s="114"/>
      <c r="G6" s="13" t="s">
        <v>49</v>
      </c>
      <c r="H6" s="13" t="s">
        <v>13</v>
      </c>
      <c r="I6" s="13" t="s">
        <v>22</v>
      </c>
      <c r="J6" s="13" t="s">
        <v>19</v>
      </c>
      <c r="K6" s="25">
        <v>0.8</v>
      </c>
      <c r="L6" s="13" t="s">
        <v>20</v>
      </c>
      <c r="M6" s="13" t="s">
        <v>24</v>
      </c>
      <c r="N6" s="13" t="s">
        <v>22</v>
      </c>
      <c r="O6" s="13">
        <v>0.03</v>
      </c>
      <c r="P6" s="13" t="s">
        <v>22</v>
      </c>
      <c r="Q6" s="13" t="s">
        <v>19</v>
      </c>
      <c r="R6" s="13">
        <v>6</v>
      </c>
      <c r="S6" s="13" t="s">
        <v>20</v>
      </c>
      <c r="T6" s="13" t="s">
        <v>14</v>
      </c>
      <c r="U6" s="13" t="s">
        <v>18</v>
      </c>
      <c r="V6" s="13" t="s">
        <v>19</v>
      </c>
      <c r="W6" s="25">
        <v>12.5</v>
      </c>
      <c r="X6" s="13" t="s">
        <v>20</v>
      </c>
      <c r="Y6" s="13" t="s">
        <v>24</v>
      </c>
      <c r="Z6" s="13" t="s">
        <v>50</v>
      </c>
      <c r="AA6" s="143">
        <f aca="true" t="shared" si="0" ref="AA6:AA12">IF(W6="",0,ROUND(F6*K6*O6*R6/W6,1))</f>
        <v>0</v>
      </c>
      <c r="AB6" s="2" t="s">
        <v>51</v>
      </c>
      <c r="AC6" s="14"/>
      <c r="AD6" s="167">
        <f aca="true" t="shared" si="1" ref="AD6:AD12">ROUNDUP(AA6,0)</f>
        <v>0</v>
      </c>
      <c r="AE6" s="167"/>
      <c r="AF6" s="26" t="s">
        <v>15</v>
      </c>
      <c r="AG6" s="106" t="s">
        <v>52</v>
      </c>
      <c r="AH6" s="126">
        <f aca="true" t="shared" si="2" ref="AH6:AH12">AA6*1.4</f>
        <v>0</v>
      </c>
      <c r="AI6" s="26" t="s">
        <v>15</v>
      </c>
      <c r="AJ6" s="139">
        <f>IF(AD6&gt;AH6,AD6,ROUNDDOWN(AH6,0))</f>
        <v>0</v>
      </c>
      <c r="AK6" s="26" t="s">
        <v>15</v>
      </c>
    </row>
    <row r="7" spans="1:37" ht="17.25" customHeight="1">
      <c r="A7" s="20"/>
      <c r="B7" s="178"/>
      <c r="C7" s="178"/>
      <c r="D7" s="27" t="s">
        <v>16</v>
      </c>
      <c r="E7" s="27" t="s">
        <v>53</v>
      </c>
      <c r="F7" s="115"/>
      <c r="G7" s="28" t="s">
        <v>54</v>
      </c>
      <c r="H7" s="28" t="s">
        <v>13</v>
      </c>
      <c r="I7" s="28" t="s">
        <v>22</v>
      </c>
      <c r="J7" s="28" t="s">
        <v>19</v>
      </c>
      <c r="K7" s="29">
        <v>0.8</v>
      </c>
      <c r="L7" s="28" t="s">
        <v>20</v>
      </c>
      <c r="M7" s="28" t="s">
        <v>24</v>
      </c>
      <c r="N7" s="28" t="s">
        <v>22</v>
      </c>
      <c r="O7" s="28">
        <v>0.01</v>
      </c>
      <c r="P7" s="28" t="s">
        <v>22</v>
      </c>
      <c r="Q7" s="28" t="s">
        <v>19</v>
      </c>
      <c r="R7" s="28">
        <v>6</v>
      </c>
      <c r="S7" s="28" t="s">
        <v>20</v>
      </c>
      <c r="T7" s="28" t="s">
        <v>14</v>
      </c>
      <c r="U7" s="28" t="s">
        <v>18</v>
      </c>
      <c r="V7" s="28" t="s">
        <v>19</v>
      </c>
      <c r="W7" s="29">
        <v>2.6</v>
      </c>
      <c r="X7" s="28" t="s">
        <v>20</v>
      </c>
      <c r="Y7" s="28" t="s">
        <v>24</v>
      </c>
      <c r="Z7" s="28" t="s">
        <v>50</v>
      </c>
      <c r="AA7" s="134">
        <f t="shared" si="0"/>
        <v>0</v>
      </c>
      <c r="AB7" s="30" t="s">
        <v>55</v>
      </c>
      <c r="AC7" s="15"/>
      <c r="AD7" s="198">
        <f t="shared" si="1"/>
        <v>0</v>
      </c>
      <c r="AE7" s="198"/>
      <c r="AF7" s="31" t="s">
        <v>15</v>
      </c>
      <c r="AG7" s="107" t="s">
        <v>56</v>
      </c>
      <c r="AH7" s="127">
        <f t="shared" si="2"/>
        <v>0</v>
      </c>
      <c r="AI7" s="31" t="s">
        <v>15</v>
      </c>
      <c r="AJ7" s="140">
        <f aca="true" t="shared" si="3" ref="AJ7:AJ12">IF(AD7&gt;AH7,AD7,ROUNDDOWN(AH7,0))</f>
        <v>0</v>
      </c>
      <c r="AK7" s="31" t="s">
        <v>15</v>
      </c>
    </row>
    <row r="8" spans="1:37" ht="17.25" customHeight="1">
      <c r="A8" s="20"/>
      <c r="B8" s="178"/>
      <c r="C8" s="178"/>
      <c r="D8" s="27" t="s">
        <v>21</v>
      </c>
      <c r="E8" s="27" t="s">
        <v>57</v>
      </c>
      <c r="F8" s="115"/>
      <c r="G8" s="28" t="s">
        <v>58</v>
      </c>
      <c r="H8" s="28" t="s">
        <v>13</v>
      </c>
      <c r="I8" s="28" t="s">
        <v>22</v>
      </c>
      <c r="J8" s="28" t="s">
        <v>19</v>
      </c>
      <c r="K8" s="29">
        <v>0.8</v>
      </c>
      <c r="L8" s="28" t="s">
        <v>20</v>
      </c>
      <c r="M8" s="28" t="s">
        <v>24</v>
      </c>
      <c r="N8" s="28" t="s">
        <v>22</v>
      </c>
      <c r="O8" s="28">
        <v>0.16</v>
      </c>
      <c r="P8" s="28" t="s">
        <v>22</v>
      </c>
      <c r="Q8" s="28" t="s">
        <v>19</v>
      </c>
      <c r="R8" s="28">
        <v>6</v>
      </c>
      <c r="S8" s="28" t="s">
        <v>20</v>
      </c>
      <c r="T8" s="28" t="s">
        <v>14</v>
      </c>
      <c r="U8" s="28" t="s">
        <v>18</v>
      </c>
      <c r="V8" s="28" t="s">
        <v>19</v>
      </c>
      <c r="W8" s="29">
        <v>11.9</v>
      </c>
      <c r="X8" s="28" t="s">
        <v>20</v>
      </c>
      <c r="Y8" s="28" t="s">
        <v>24</v>
      </c>
      <c r="Z8" s="28" t="s">
        <v>50</v>
      </c>
      <c r="AA8" s="134">
        <f t="shared" si="0"/>
        <v>0</v>
      </c>
      <c r="AB8" s="30" t="s">
        <v>59</v>
      </c>
      <c r="AC8" s="15"/>
      <c r="AD8" s="198">
        <f t="shared" si="1"/>
        <v>0</v>
      </c>
      <c r="AE8" s="198"/>
      <c r="AF8" s="31" t="s">
        <v>15</v>
      </c>
      <c r="AG8" s="107" t="s">
        <v>60</v>
      </c>
      <c r="AH8" s="127">
        <f t="shared" si="2"/>
        <v>0</v>
      </c>
      <c r="AI8" s="31" t="s">
        <v>15</v>
      </c>
      <c r="AJ8" s="140">
        <f t="shared" si="3"/>
        <v>0</v>
      </c>
      <c r="AK8" s="31" t="s">
        <v>15</v>
      </c>
    </row>
    <row r="9" spans="1:37" ht="17.25" customHeight="1">
      <c r="A9" s="20"/>
      <c r="B9" s="178"/>
      <c r="C9" s="178"/>
      <c r="D9" s="27" t="s">
        <v>61</v>
      </c>
      <c r="E9" s="27" t="s">
        <v>57</v>
      </c>
      <c r="F9" s="115"/>
      <c r="G9" s="28" t="s">
        <v>58</v>
      </c>
      <c r="H9" s="28" t="s">
        <v>13</v>
      </c>
      <c r="I9" s="28" t="s">
        <v>22</v>
      </c>
      <c r="J9" s="28" t="s">
        <v>19</v>
      </c>
      <c r="K9" s="29">
        <v>0.8</v>
      </c>
      <c r="L9" s="28" t="s">
        <v>20</v>
      </c>
      <c r="M9" s="28" t="s">
        <v>24</v>
      </c>
      <c r="N9" s="28" t="s">
        <v>22</v>
      </c>
      <c r="O9" s="28">
        <v>0.01</v>
      </c>
      <c r="P9" s="28" t="s">
        <v>22</v>
      </c>
      <c r="Q9" s="28" t="s">
        <v>19</v>
      </c>
      <c r="R9" s="28">
        <v>6</v>
      </c>
      <c r="S9" s="28" t="s">
        <v>20</v>
      </c>
      <c r="T9" s="28" t="s">
        <v>14</v>
      </c>
      <c r="U9" s="28" t="s">
        <v>18</v>
      </c>
      <c r="V9" s="28" t="s">
        <v>19</v>
      </c>
      <c r="W9" s="29">
        <v>1.5</v>
      </c>
      <c r="X9" s="28" t="s">
        <v>20</v>
      </c>
      <c r="Y9" s="28" t="s">
        <v>24</v>
      </c>
      <c r="Z9" s="28" t="s">
        <v>50</v>
      </c>
      <c r="AA9" s="134">
        <f t="shared" si="0"/>
        <v>0</v>
      </c>
      <c r="AB9" s="30" t="s">
        <v>62</v>
      </c>
      <c r="AC9" s="15"/>
      <c r="AD9" s="198">
        <f t="shared" si="1"/>
        <v>0</v>
      </c>
      <c r="AE9" s="198"/>
      <c r="AF9" s="31" t="s">
        <v>15</v>
      </c>
      <c r="AG9" s="107" t="s">
        <v>63</v>
      </c>
      <c r="AH9" s="127">
        <f t="shared" si="2"/>
        <v>0</v>
      </c>
      <c r="AI9" s="31" t="s">
        <v>15</v>
      </c>
      <c r="AJ9" s="140">
        <f t="shared" si="3"/>
        <v>0</v>
      </c>
      <c r="AK9" s="31" t="s">
        <v>15</v>
      </c>
    </row>
    <row r="10" spans="1:37" ht="17.25" customHeight="1" thickBot="1">
      <c r="A10" s="20"/>
      <c r="B10" s="178"/>
      <c r="C10" s="158"/>
      <c r="D10" s="16" t="s">
        <v>112</v>
      </c>
      <c r="E10" s="16" t="s">
        <v>57</v>
      </c>
      <c r="F10" s="116"/>
      <c r="G10" s="32" t="s">
        <v>58</v>
      </c>
      <c r="H10" s="32" t="s">
        <v>13</v>
      </c>
      <c r="I10" s="32" t="s">
        <v>22</v>
      </c>
      <c r="J10" s="32" t="s">
        <v>19</v>
      </c>
      <c r="K10" s="33">
        <v>0.8</v>
      </c>
      <c r="L10" s="32" t="s">
        <v>20</v>
      </c>
      <c r="M10" s="32" t="s">
        <v>24</v>
      </c>
      <c r="N10" s="32" t="s">
        <v>22</v>
      </c>
      <c r="O10" s="32">
        <v>0.08</v>
      </c>
      <c r="P10" s="32" t="s">
        <v>22</v>
      </c>
      <c r="Q10" s="32" t="s">
        <v>19</v>
      </c>
      <c r="R10" s="32">
        <v>6</v>
      </c>
      <c r="S10" s="32" t="s">
        <v>20</v>
      </c>
      <c r="T10" s="32" t="s">
        <v>14</v>
      </c>
      <c r="U10" s="32" t="s">
        <v>18</v>
      </c>
      <c r="V10" s="32" t="s">
        <v>19</v>
      </c>
      <c r="W10" s="33">
        <v>15</v>
      </c>
      <c r="X10" s="32" t="s">
        <v>20</v>
      </c>
      <c r="Y10" s="32" t="s">
        <v>24</v>
      </c>
      <c r="Z10" s="32" t="s">
        <v>50</v>
      </c>
      <c r="AA10" s="135">
        <f t="shared" si="0"/>
        <v>0</v>
      </c>
      <c r="AB10" s="34" t="s">
        <v>64</v>
      </c>
      <c r="AC10" s="16"/>
      <c r="AD10" s="199">
        <f t="shared" si="1"/>
        <v>0</v>
      </c>
      <c r="AE10" s="199"/>
      <c r="AF10" s="35" t="s">
        <v>15</v>
      </c>
      <c r="AG10" s="108" t="s">
        <v>65</v>
      </c>
      <c r="AH10" s="128">
        <f t="shared" si="2"/>
        <v>0</v>
      </c>
      <c r="AI10" s="35" t="s">
        <v>15</v>
      </c>
      <c r="AJ10" s="140">
        <f t="shared" si="3"/>
        <v>0</v>
      </c>
      <c r="AK10" s="35" t="s">
        <v>15</v>
      </c>
    </row>
    <row r="11" spans="1:37" ht="17.25" customHeight="1">
      <c r="A11" s="20"/>
      <c r="B11" s="178"/>
      <c r="C11" s="152" t="s">
        <v>23</v>
      </c>
      <c r="D11" s="154"/>
      <c r="E11" s="1" t="s">
        <v>53</v>
      </c>
      <c r="F11" s="117"/>
      <c r="G11" s="13" t="s">
        <v>54</v>
      </c>
      <c r="H11" s="13" t="s">
        <v>13</v>
      </c>
      <c r="I11" s="13" t="s">
        <v>22</v>
      </c>
      <c r="J11" s="13" t="s">
        <v>19</v>
      </c>
      <c r="K11" s="25">
        <v>0.8</v>
      </c>
      <c r="L11" s="13" t="s">
        <v>20</v>
      </c>
      <c r="M11" s="13" t="s">
        <v>24</v>
      </c>
      <c r="N11" s="13" t="s">
        <v>22</v>
      </c>
      <c r="O11" s="13">
        <v>0.67</v>
      </c>
      <c r="P11" s="13" t="s">
        <v>22</v>
      </c>
      <c r="Q11" s="13" t="s">
        <v>19</v>
      </c>
      <c r="R11" s="13">
        <v>3</v>
      </c>
      <c r="S11" s="13" t="s">
        <v>20</v>
      </c>
      <c r="T11" s="13" t="s">
        <v>14</v>
      </c>
      <c r="U11" s="13" t="s">
        <v>18</v>
      </c>
      <c r="V11" s="13" t="s">
        <v>19</v>
      </c>
      <c r="W11" s="37">
        <v>15</v>
      </c>
      <c r="X11" s="13" t="s">
        <v>20</v>
      </c>
      <c r="Y11" s="13" t="s">
        <v>24</v>
      </c>
      <c r="Z11" s="13" t="s">
        <v>50</v>
      </c>
      <c r="AA11" s="136">
        <f t="shared" si="0"/>
        <v>0</v>
      </c>
      <c r="AB11" s="2" t="s">
        <v>66</v>
      </c>
      <c r="AC11" s="14"/>
      <c r="AD11" s="167">
        <f t="shared" si="1"/>
        <v>0</v>
      </c>
      <c r="AE11" s="167"/>
      <c r="AF11" s="26" t="s">
        <v>15</v>
      </c>
      <c r="AG11" s="106" t="s">
        <v>67</v>
      </c>
      <c r="AH11" s="129">
        <f t="shared" si="2"/>
        <v>0</v>
      </c>
      <c r="AI11" s="26" t="s">
        <v>15</v>
      </c>
      <c r="AJ11" s="139">
        <f t="shared" si="3"/>
        <v>0</v>
      </c>
      <c r="AK11" s="26" t="s">
        <v>15</v>
      </c>
    </row>
    <row r="12" spans="1:37" ht="17.25" customHeight="1" thickBot="1">
      <c r="A12" s="20"/>
      <c r="B12" s="178"/>
      <c r="C12" s="185" t="s">
        <v>25</v>
      </c>
      <c r="D12" s="186"/>
      <c r="E12" s="38" t="s">
        <v>68</v>
      </c>
      <c r="F12" s="115"/>
      <c r="G12" s="36" t="s">
        <v>31</v>
      </c>
      <c r="H12" s="36" t="s">
        <v>13</v>
      </c>
      <c r="I12" s="36" t="s">
        <v>22</v>
      </c>
      <c r="J12" s="36" t="s">
        <v>19</v>
      </c>
      <c r="K12" s="40">
        <v>0.8</v>
      </c>
      <c r="L12" s="36" t="s">
        <v>20</v>
      </c>
      <c r="M12" s="36" t="s">
        <v>24</v>
      </c>
      <c r="N12" s="36" t="s">
        <v>22</v>
      </c>
      <c r="O12" s="36">
        <v>0.04</v>
      </c>
      <c r="P12" s="36" t="s">
        <v>22</v>
      </c>
      <c r="Q12" s="36" t="s">
        <v>19</v>
      </c>
      <c r="R12" s="36">
        <v>13</v>
      </c>
      <c r="S12" s="36" t="s">
        <v>20</v>
      </c>
      <c r="T12" s="36" t="s">
        <v>14</v>
      </c>
      <c r="U12" s="36" t="s">
        <v>18</v>
      </c>
      <c r="V12" s="36" t="s">
        <v>19</v>
      </c>
      <c r="W12" s="41">
        <v>15</v>
      </c>
      <c r="X12" s="36" t="s">
        <v>20</v>
      </c>
      <c r="Y12" s="36" t="s">
        <v>24</v>
      </c>
      <c r="Z12" s="36" t="s">
        <v>50</v>
      </c>
      <c r="AA12" s="137">
        <f t="shared" si="0"/>
        <v>0</v>
      </c>
      <c r="AB12" s="39" t="s">
        <v>69</v>
      </c>
      <c r="AC12" s="6"/>
      <c r="AD12" s="151">
        <f t="shared" si="1"/>
        <v>0</v>
      </c>
      <c r="AE12" s="151"/>
      <c r="AF12" s="4" t="s">
        <v>15</v>
      </c>
      <c r="AG12" s="108" t="s">
        <v>70</v>
      </c>
      <c r="AH12" s="127">
        <f t="shared" si="2"/>
        <v>0</v>
      </c>
      <c r="AI12" s="35" t="s">
        <v>15</v>
      </c>
      <c r="AJ12" s="141">
        <f t="shared" si="3"/>
        <v>0</v>
      </c>
      <c r="AK12" s="35" t="s">
        <v>15</v>
      </c>
    </row>
    <row r="13" spans="1:37" ht="17.25" customHeight="1" thickTop="1">
      <c r="A13" s="20"/>
      <c r="B13" s="42"/>
      <c r="C13" s="195" t="s">
        <v>23</v>
      </c>
      <c r="D13" s="196"/>
      <c r="E13" s="43" t="s">
        <v>53</v>
      </c>
      <c r="F13" s="44"/>
      <c r="G13" s="45" t="s">
        <v>54</v>
      </c>
      <c r="H13" s="45" t="s">
        <v>71</v>
      </c>
      <c r="I13" s="45" t="s">
        <v>72</v>
      </c>
      <c r="J13" s="45" t="s">
        <v>53</v>
      </c>
      <c r="K13" s="46"/>
      <c r="L13" s="45" t="s">
        <v>54</v>
      </c>
      <c r="M13" s="45" t="s">
        <v>73</v>
      </c>
      <c r="N13" s="45" t="s">
        <v>72</v>
      </c>
      <c r="O13" s="45">
        <v>0.67</v>
      </c>
      <c r="P13" s="45" t="s">
        <v>72</v>
      </c>
      <c r="Q13" s="45" t="s">
        <v>53</v>
      </c>
      <c r="R13" s="45"/>
      <c r="S13" s="45" t="s">
        <v>54</v>
      </c>
      <c r="T13" s="45" t="s">
        <v>14</v>
      </c>
      <c r="U13" s="45" t="s">
        <v>18</v>
      </c>
      <c r="V13" s="45" t="s">
        <v>19</v>
      </c>
      <c r="W13" s="112"/>
      <c r="X13" s="45" t="s">
        <v>20</v>
      </c>
      <c r="Y13" s="45" t="s">
        <v>24</v>
      </c>
      <c r="Z13" s="45" t="s">
        <v>50</v>
      </c>
      <c r="AA13" s="136">
        <f>IF(W13="",0,ROUND(F13*K13*O13*R13/W13,1))</f>
        <v>0</v>
      </c>
      <c r="AB13" s="47" t="s">
        <v>74</v>
      </c>
      <c r="AC13" s="43"/>
      <c r="AD13" s="45"/>
      <c r="AE13" s="45"/>
      <c r="AF13" s="45"/>
      <c r="AG13" s="43"/>
      <c r="AH13" s="48"/>
      <c r="AI13" s="47"/>
      <c r="AJ13" s="45"/>
      <c r="AK13" s="47"/>
    </row>
    <row r="14" spans="1:37" ht="17.25" customHeight="1">
      <c r="A14" s="20"/>
      <c r="B14" s="49"/>
      <c r="C14" s="175" t="s">
        <v>25</v>
      </c>
      <c r="D14" s="176"/>
      <c r="E14" s="50" t="s">
        <v>68</v>
      </c>
      <c r="F14" s="52"/>
      <c r="G14" s="53" t="s">
        <v>31</v>
      </c>
      <c r="H14" s="53" t="s">
        <v>75</v>
      </c>
      <c r="I14" s="53" t="s">
        <v>76</v>
      </c>
      <c r="J14" s="53" t="s">
        <v>68</v>
      </c>
      <c r="K14" s="54"/>
      <c r="L14" s="53" t="s">
        <v>31</v>
      </c>
      <c r="M14" s="53" t="s">
        <v>26</v>
      </c>
      <c r="N14" s="53" t="s">
        <v>76</v>
      </c>
      <c r="O14" s="53">
        <v>0.33</v>
      </c>
      <c r="P14" s="53" t="s">
        <v>76</v>
      </c>
      <c r="Q14" s="53" t="s">
        <v>68</v>
      </c>
      <c r="R14" s="53"/>
      <c r="S14" s="53" t="s">
        <v>31</v>
      </c>
      <c r="T14" s="53" t="s">
        <v>14</v>
      </c>
      <c r="U14" s="53" t="s">
        <v>18</v>
      </c>
      <c r="V14" s="53" t="s">
        <v>19</v>
      </c>
      <c r="W14" s="113"/>
      <c r="X14" s="53" t="s">
        <v>20</v>
      </c>
      <c r="Y14" s="53" t="s">
        <v>24</v>
      </c>
      <c r="Z14" s="53" t="s">
        <v>50</v>
      </c>
      <c r="AA14" s="138">
        <f aca="true" t="shared" si="4" ref="AA14:AA20">IF(W14="",0,ROUND(F14*K14*O14*R14/W14,1))</f>
        <v>0</v>
      </c>
      <c r="AB14" s="51" t="s">
        <v>77</v>
      </c>
      <c r="AC14" s="6" t="s">
        <v>27</v>
      </c>
      <c r="AD14" s="55"/>
      <c r="AE14" s="55"/>
      <c r="AF14" s="6"/>
      <c r="AG14" s="56"/>
      <c r="AH14" s="6"/>
      <c r="AI14" s="4"/>
      <c r="AJ14" s="57"/>
      <c r="AK14" s="4"/>
    </row>
    <row r="15" spans="1:37" ht="17.25" customHeight="1">
      <c r="A15" s="20"/>
      <c r="B15" s="58"/>
      <c r="C15" s="165" t="s">
        <v>23</v>
      </c>
      <c r="D15" s="166"/>
      <c r="E15" s="59" t="s">
        <v>53</v>
      </c>
      <c r="F15" s="61"/>
      <c r="G15" s="62" t="s">
        <v>54</v>
      </c>
      <c r="H15" s="62" t="s">
        <v>71</v>
      </c>
      <c r="I15" s="62" t="s">
        <v>72</v>
      </c>
      <c r="J15" s="62" t="s">
        <v>53</v>
      </c>
      <c r="K15" s="63"/>
      <c r="L15" s="62" t="s">
        <v>54</v>
      </c>
      <c r="M15" s="62" t="s">
        <v>73</v>
      </c>
      <c r="N15" s="62" t="s">
        <v>72</v>
      </c>
      <c r="O15" s="62">
        <v>0.75</v>
      </c>
      <c r="P15" s="62" t="s">
        <v>72</v>
      </c>
      <c r="Q15" s="62" t="s">
        <v>53</v>
      </c>
      <c r="R15" s="62"/>
      <c r="S15" s="62" t="s">
        <v>54</v>
      </c>
      <c r="T15" s="62" t="s">
        <v>14</v>
      </c>
      <c r="U15" s="62" t="s">
        <v>18</v>
      </c>
      <c r="V15" s="62" t="s">
        <v>19</v>
      </c>
      <c r="W15" s="130"/>
      <c r="X15" s="62" t="s">
        <v>20</v>
      </c>
      <c r="Y15" s="62" t="s">
        <v>24</v>
      </c>
      <c r="Z15" s="62" t="s">
        <v>50</v>
      </c>
      <c r="AA15" s="136">
        <f t="shared" si="4"/>
        <v>0</v>
      </c>
      <c r="AB15" s="60" t="s">
        <v>78</v>
      </c>
      <c r="AC15" s="148" t="s">
        <v>28</v>
      </c>
      <c r="AD15" s="149"/>
      <c r="AE15" s="149"/>
      <c r="AF15" s="150"/>
      <c r="AG15" s="3"/>
      <c r="AH15" s="57"/>
      <c r="AI15" s="4"/>
      <c r="AJ15" s="57"/>
      <c r="AK15" s="4"/>
    </row>
    <row r="16" spans="1:37" ht="17.25" customHeight="1">
      <c r="A16" s="20"/>
      <c r="B16" s="49"/>
      <c r="C16" s="175" t="s">
        <v>25</v>
      </c>
      <c r="D16" s="176"/>
      <c r="E16" s="64" t="s">
        <v>68</v>
      </c>
      <c r="F16" s="65"/>
      <c r="G16" s="66" t="s">
        <v>31</v>
      </c>
      <c r="H16" s="66" t="s">
        <v>75</v>
      </c>
      <c r="I16" s="66" t="s">
        <v>76</v>
      </c>
      <c r="J16" s="66" t="s">
        <v>68</v>
      </c>
      <c r="K16" s="67"/>
      <c r="L16" s="66" t="s">
        <v>31</v>
      </c>
      <c r="M16" s="66" t="s">
        <v>26</v>
      </c>
      <c r="N16" s="66" t="s">
        <v>76</v>
      </c>
      <c r="O16" s="66">
        <v>0.25</v>
      </c>
      <c r="P16" s="66" t="s">
        <v>76</v>
      </c>
      <c r="Q16" s="66" t="s">
        <v>68</v>
      </c>
      <c r="R16" s="66"/>
      <c r="S16" s="66" t="s">
        <v>31</v>
      </c>
      <c r="T16" s="66" t="s">
        <v>14</v>
      </c>
      <c r="U16" s="66" t="s">
        <v>18</v>
      </c>
      <c r="V16" s="66" t="s">
        <v>19</v>
      </c>
      <c r="W16" s="131"/>
      <c r="X16" s="66" t="s">
        <v>20</v>
      </c>
      <c r="Y16" s="66" t="s">
        <v>24</v>
      </c>
      <c r="Z16" s="66" t="s">
        <v>50</v>
      </c>
      <c r="AA16" s="138">
        <f t="shared" si="4"/>
        <v>0</v>
      </c>
      <c r="AB16" s="68" t="s">
        <v>79</v>
      </c>
      <c r="AC16" s="3"/>
      <c r="AD16" s="197">
        <f>ROUNDUP(AA13+AA15+AA17+AA19,)</f>
        <v>0</v>
      </c>
      <c r="AE16" s="197"/>
      <c r="AF16" s="6" t="s">
        <v>15</v>
      </c>
      <c r="AG16" s="159" t="s">
        <v>29</v>
      </c>
      <c r="AH16" s="160"/>
      <c r="AI16" s="161"/>
      <c r="AJ16" s="6"/>
      <c r="AK16" s="4"/>
    </row>
    <row r="17" spans="1:37" ht="17.25" customHeight="1">
      <c r="A17" s="20"/>
      <c r="B17" s="69"/>
      <c r="C17" s="173" t="s">
        <v>23</v>
      </c>
      <c r="D17" s="174"/>
      <c r="E17" s="7" t="s">
        <v>53</v>
      </c>
      <c r="F17" s="70"/>
      <c r="G17" s="71" t="s">
        <v>54</v>
      </c>
      <c r="H17" s="62" t="s">
        <v>71</v>
      </c>
      <c r="I17" s="71" t="s">
        <v>72</v>
      </c>
      <c r="J17" s="71" t="s">
        <v>53</v>
      </c>
      <c r="K17" s="72"/>
      <c r="L17" s="71" t="s">
        <v>54</v>
      </c>
      <c r="M17" s="71" t="s">
        <v>73</v>
      </c>
      <c r="N17" s="71" t="s">
        <v>72</v>
      </c>
      <c r="O17" s="62">
        <v>0.75</v>
      </c>
      <c r="P17" s="71" t="s">
        <v>72</v>
      </c>
      <c r="Q17" s="71" t="s">
        <v>53</v>
      </c>
      <c r="R17" s="71"/>
      <c r="S17" s="71" t="s">
        <v>54</v>
      </c>
      <c r="T17" s="71" t="s">
        <v>14</v>
      </c>
      <c r="U17" s="71" t="s">
        <v>18</v>
      </c>
      <c r="V17" s="71" t="s">
        <v>19</v>
      </c>
      <c r="W17" s="132"/>
      <c r="X17" s="71" t="s">
        <v>20</v>
      </c>
      <c r="Y17" s="71" t="s">
        <v>24</v>
      </c>
      <c r="Z17" s="71" t="s">
        <v>50</v>
      </c>
      <c r="AA17" s="136">
        <f t="shared" si="4"/>
        <v>0</v>
      </c>
      <c r="AB17" s="8" t="s">
        <v>80</v>
      </c>
      <c r="AC17" s="3"/>
      <c r="AD17" s="73"/>
      <c r="AE17" s="57"/>
      <c r="AF17" s="6"/>
      <c r="AG17" s="3"/>
      <c r="AH17" s="6"/>
      <c r="AI17" s="4"/>
      <c r="AJ17" s="3"/>
      <c r="AK17" s="4"/>
    </row>
    <row r="18" spans="1:37" ht="17.25" customHeight="1">
      <c r="A18" s="110"/>
      <c r="B18" s="49"/>
      <c r="C18" s="175" t="s">
        <v>25</v>
      </c>
      <c r="D18" s="176"/>
      <c r="E18" s="50" t="s">
        <v>68</v>
      </c>
      <c r="F18" s="52"/>
      <c r="G18" s="53" t="s">
        <v>31</v>
      </c>
      <c r="H18" s="66" t="s">
        <v>75</v>
      </c>
      <c r="I18" s="53" t="s">
        <v>76</v>
      </c>
      <c r="J18" s="53" t="s">
        <v>68</v>
      </c>
      <c r="K18" s="74"/>
      <c r="L18" s="53" t="s">
        <v>31</v>
      </c>
      <c r="M18" s="53" t="s">
        <v>26</v>
      </c>
      <c r="N18" s="53" t="s">
        <v>76</v>
      </c>
      <c r="O18" s="66">
        <v>0.25</v>
      </c>
      <c r="P18" s="53" t="s">
        <v>76</v>
      </c>
      <c r="Q18" s="53" t="s">
        <v>68</v>
      </c>
      <c r="R18" s="53"/>
      <c r="S18" s="53" t="s">
        <v>31</v>
      </c>
      <c r="T18" s="53" t="s">
        <v>14</v>
      </c>
      <c r="U18" s="53" t="s">
        <v>18</v>
      </c>
      <c r="V18" s="53" t="s">
        <v>19</v>
      </c>
      <c r="W18" s="113"/>
      <c r="X18" s="53" t="s">
        <v>20</v>
      </c>
      <c r="Y18" s="53" t="s">
        <v>24</v>
      </c>
      <c r="Z18" s="53" t="s">
        <v>50</v>
      </c>
      <c r="AA18" s="138">
        <f t="shared" si="4"/>
        <v>0</v>
      </c>
      <c r="AB18" s="51" t="s">
        <v>81</v>
      </c>
      <c r="AC18" s="3" t="s">
        <v>30</v>
      </c>
      <c r="AD18" s="75"/>
      <c r="AE18" s="75"/>
      <c r="AF18" s="76"/>
      <c r="AG18" s="77"/>
      <c r="AH18" s="78">
        <f>SUM(AA13:AA20)*1.4</f>
        <v>0</v>
      </c>
      <c r="AI18" s="4" t="s">
        <v>15</v>
      </c>
      <c r="AJ18" s="142">
        <f>IF((AD16+AD20)&gt;AH18,AD16+AD20,ROUNDDOWN(AH18,0))</f>
        <v>0</v>
      </c>
      <c r="AK18" s="4" t="s">
        <v>15</v>
      </c>
    </row>
    <row r="19" spans="1:37" ht="17.25" customHeight="1">
      <c r="A19" s="217" t="str">
        <f>"-13-"</f>
        <v>-13-</v>
      </c>
      <c r="B19" s="69"/>
      <c r="C19" s="165" t="s">
        <v>23</v>
      </c>
      <c r="D19" s="166"/>
      <c r="E19" s="7" t="s">
        <v>53</v>
      </c>
      <c r="F19" s="70"/>
      <c r="G19" s="71" t="s">
        <v>54</v>
      </c>
      <c r="H19" s="71" t="s">
        <v>71</v>
      </c>
      <c r="I19" s="71" t="s">
        <v>72</v>
      </c>
      <c r="J19" s="71" t="s">
        <v>53</v>
      </c>
      <c r="K19" s="79"/>
      <c r="L19" s="71" t="s">
        <v>54</v>
      </c>
      <c r="M19" s="71" t="s">
        <v>73</v>
      </c>
      <c r="N19" s="71" t="s">
        <v>72</v>
      </c>
      <c r="O19" s="62">
        <v>0.67</v>
      </c>
      <c r="P19" s="71" t="s">
        <v>72</v>
      </c>
      <c r="Q19" s="71" t="s">
        <v>53</v>
      </c>
      <c r="R19" s="71"/>
      <c r="S19" s="71" t="s">
        <v>54</v>
      </c>
      <c r="T19" s="71" t="s">
        <v>14</v>
      </c>
      <c r="U19" s="71" t="s">
        <v>18</v>
      </c>
      <c r="V19" s="71" t="s">
        <v>19</v>
      </c>
      <c r="W19" s="132"/>
      <c r="X19" s="71" t="s">
        <v>20</v>
      </c>
      <c r="Y19" s="71" t="s">
        <v>24</v>
      </c>
      <c r="Z19" s="71" t="s">
        <v>50</v>
      </c>
      <c r="AA19" s="136">
        <f t="shared" si="4"/>
        <v>0</v>
      </c>
      <c r="AB19" s="8" t="s">
        <v>82</v>
      </c>
      <c r="AC19" s="148" t="s">
        <v>83</v>
      </c>
      <c r="AD19" s="149"/>
      <c r="AE19" s="149"/>
      <c r="AF19" s="150"/>
      <c r="AG19" s="77"/>
      <c r="AH19" s="76"/>
      <c r="AI19" s="80"/>
      <c r="AJ19" s="77"/>
      <c r="AK19" s="80"/>
    </row>
    <row r="20" spans="1:37" ht="17.25" customHeight="1" thickBot="1">
      <c r="A20" s="217"/>
      <c r="B20" s="5"/>
      <c r="C20" s="171" t="s">
        <v>25</v>
      </c>
      <c r="D20" s="172"/>
      <c r="E20" s="81" t="s">
        <v>68</v>
      </c>
      <c r="F20" s="83"/>
      <c r="G20" s="84" t="s">
        <v>31</v>
      </c>
      <c r="H20" s="84" t="s">
        <v>75</v>
      </c>
      <c r="I20" s="84" t="s">
        <v>76</v>
      </c>
      <c r="J20" s="84" t="s">
        <v>68</v>
      </c>
      <c r="K20" s="85"/>
      <c r="L20" s="84" t="s">
        <v>31</v>
      </c>
      <c r="M20" s="84" t="s">
        <v>26</v>
      </c>
      <c r="N20" s="84" t="s">
        <v>76</v>
      </c>
      <c r="O20" s="84">
        <v>0.33</v>
      </c>
      <c r="P20" s="84" t="s">
        <v>76</v>
      </c>
      <c r="Q20" s="84" t="s">
        <v>68</v>
      </c>
      <c r="R20" s="84"/>
      <c r="S20" s="84" t="s">
        <v>31</v>
      </c>
      <c r="T20" s="84" t="s">
        <v>14</v>
      </c>
      <c r="U20" s="84" t="s">
        <v>18</v>
      </c>
      <c r="V20" s="84" t="s">
        <v>19</v>
      </c>
      <c r="W20" s="133"/>
      <c r="X20" s="84" t="s">
        <v>20</v>
      </c>
      <c r="Y20" s="84" t="s">
        <v>24</v>
      </c>
      <c r="Z20" s="84" t="s">
        <v>50</v>
      </c>
      <c r="AA20" s="135">
        <f t="shared" si="4"/>
        <v>0</v>
      </c>
      <c r="AB20" s="82" t="s">
        <v>84</v>
      </c>
      <c r="AC20" s="16"/>
      <c r="AD20" s="177">
        <f>ROUNDUP(AA14+AA16+AA18+AA20,0)</f>
        <v>0</v>
      </c>
      <c r="AE20" s="177"/>
      <c r="AF20" s="32" t="s">
        <v>15</v>
      </c>
      <c r="AG20" s="16"/>
      <c r="AH20" s="32"/>
      <c r="AI20" s="34"/>
      <c r="AJ20" s="122"/>
      <c r="AK20" s="34"/>
    </row>
    <row r="21" spans="1:37" ht="15" customHeight="1">
      <c r="A21" s="217"/>
      <c r="B21" s="21"/>
      <c r="C21" s="6"/>
      <c r="D21" s="6"/>
      <c r="E21" s="6"/>
      <c r="F21" s="86"/>
      <c r="G21" s="6"/>
      <c r="H21" s="6"/>
      <c r="I21" s="6"/>
      <c r="J21" s="6"/>
      <c r="K21" s="87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88"/>
      <c r="X21" s="6"/>
      <c r="Y21" s="6"/>
      <c r="Z21" s="6"/>
      <c r="AA21" s="89"/>
      <c r="AB21" s="6"/>
      <c r="AC21" s="6"/>
      <c r="AD21" s="6"/>
      <c r="AE21" s="6"/>
      <c r="AF21" s="6"/>
      <c r="AG21" s="157" t="s">
        <v>32</v>
      </c>
      <c r="AH21" s="168" t="s">
        <v>100</v>
      </c>
      <c r="AI21" s="169"/>
      <c r="AJ21" s="123">
        <f>SUM(AJ6:AJ9)</f>
        <v>0</v>
      </c>
      <c r="AK21" s="4" t="s">
        <v>15</v>
      </c>
    </row>
    <row r="22" spans="1:37" ht="12.75" customHeight="1" thickBot="1">
      <c r="A22" s="217"/>
      <c r="B22" s="21"/>
      <c r="C22" s="6"/>
      <c r="D22" s="6"/>
      <c r="E22" s="6"/>
      <c r="F22" s="86"/>
      <c r="G22" s="6"/>
      <c r="H22" s="6"/>
      <c r="I22" s="6"/>
      <c r="J22" s="6"/>
      <c r="K22" s="87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88"/>
      <c r="X22" s="6"/>
      <c r="Y22" s="6"/>
      <c r="Z22" s="6"/>
      <c r="AA22" s="89"/>
      <c r="AB22" s="6"/>
      <c r="AC22" s="6"/>
      <c r="AD22" s="6"/>
      <c r="AE22" s="6"/>
      <c r="AF22" s="6"/>
      <c r="AG22" s="158"/>
      <c r="AH22" s="155" t="s">
        <v>101</v>
      </c>
      <c r="AI22" s="156"/>
      <c r="AJ22" s="124">
        <f>SUM(AJ10:AJ18)</f>
        <v>0</v>
      </c>
      <c r="AK22" s="9" t="s">
        <v>15</v>
      </c>
    </row>
    <row r="23" spans="1:37" ht="15" customHeight="1" thickBot="1">
      <c r="A23" s="109" t="s">
        <v>105</v>
      </c>
      <c r="B23" s="170" t="s">
        <v>107</v>
      </c>
      <c r="C23" s="170"/>
      <c r="D23" s="170"/>
      <c r="E23" s="170"/>
      <c r="F23" s="170"/>
      <c r="G23" s="109"/>
      <c r="H23" s="109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</row>
    <row r="24" spans="1:37" ht="17.25" customHeight="1" thickBot="1">
      <c r="A24" s="22"/>
      <c r="B24" s="190" t="s">
        <v>12</v>
      </c>
      <c r="C24" s="191"/>
      <c r="D24" s="12" t="s">
        <v>33</v>
      </c>
      <c r="E24" s="12"/>
      <c r="F24" s="17"/>
      <c r="G24" s="125" t="s">
        <v>109</v>
      </c>
      <c r="H24" s="125"/>
      <c r="I24" s="11"/>
      <c r="J24" s="12" t="s">
        <v>85</v>
      </c>
      <c r="K24" s="12"/>
      <c r="L24" s="12" t="s">
        <v>34</v>
      </c>
      <c r="M24" s="12"/>
      <c r="N24" s="12"/>
      <c r="O24" s="12"/>
      <c r="P24" s="11" t="s">
        <v>110</v>
      </c>
      <c r="Q24" s="11"/>
      <c r="R24" s="11"/>
      <c r="S24" s="12" t="s">
        <v>86</v>
      </c>
      <c r="T24" s="90"/>
      <c r="U24" s="12" t="s">
        <v>35</v>
      </c>
      <c r="V24" s="12"/>
      <c r="W24" s="118"/>
      <c r="X24" s="119" t="s">
        <v>104</v>
      </c>
      <c r="Y24" s="119" t="s">
        <v>15</v>
      </c>
      <c r="Z24" s="119" t="s">
        <v>87</v>
      </c>
      <c r="AA24" s="119" t="s">
        <v>36</v>
      </c>
      <c r="AB24" s="119"/>
      <c r="AC24" s="120" t="s">
        <v>37</v>
      </c>
      <c r="AD24" s="12"/>
      <c r="AE24" s="91" t="s">
        <v>88</v>
      </c>
      <c r="AF24" s="12"/>
      <c r="AG24" s="92"/>
      <c r="AH24" s="93"/>
      <c r="AI24" s="22"/>
      <c r="AJ24" s="22"/>
      <c r="AK24" s="22"/>
    </row>
    <row r="25" spans="1:37" ht="17.25" customHeight="1" thickBot="1">
      <c r="A25" s="22"/>
      <c r="B25" s="190" t="s">
        <v>89</v>
      </c>
      <c r="C25" s="191"/>
      <c r="D25" s="180" t="s">
        <v>103</v>
      </c>
      <c r="E25" s="181"/>
      <c r="F25" s="181"/>
      <c r="G25" s="11" t="s">
        <v>108</v>
      </c>
      <c r="H25" s="11"/>
      <c r="I25" s="11"/>
      <c r="J25" s="12" t="s">
        <v>85</v>
      </c>
      <c r="K25" s="12"/>
      <c r="L25" s="12" t="s">
        <v>38</v>
      </c>
      <c r="M25" s="12"/>
      <c r="N25" s="12"/>
      <c r="O25" s="12"/>
      <c r="P25" s="11" t="s">
        <v>111</v>
      </c>
      <c r="Q25" s="11"/>
      <c r="R25" s="11"/>
      <c r="S25" s="12" t="s">
        <v>86</v>
      </c>
      <c r="T25" s="90"/>
      <c r="U25" s="12" t="s">
        <v>35</v>
      </c>
      <c r="V25" s="12"/>
      <c r="W25" s="118"/>
      <c r="X25" s="119" t="s">
        <v>104</v>
      </c>
      <c r="Y25" s="119" t="s">
        <v>15</v>
      </c>
      <c r="Z25" s="119" t="s">
        <v>87</v>
      </c>
      <c r="AA25" s="119" t="s">
        <v>36</v>
      </c>
      <c r="AB25" s="119"/>
      <c r="AC25" s="120" t="s">
        <v>37</v>
      </c>
      <c r="AD25" s="12"/>
      <c r="AE25" s="91" t="s">
        <v>90</v>
      </c>
      <c r="AF25" s="12"/>
      <c r="AG25" s="92"/>
      <c r="AH25" s="93"/>
      <c r="AI25" s="22"/>
      <c r="AJ25" s="22"/>
      <c r="AK25" s="22"/>
    </row>
    <row r="26" spans="1:37" ht="10.5">
      <c r="A26" s="22"/>
      <c r="B26" s="6"/>
      <c r="C26" s="6"/>
      <c r="D26" s="22"/>
      <c r="E26" s="22"/>
      <c r="F26" s="23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121"/>
      <c r="X26" s="121"/>
      <c r="Y26" s="121"/>
      <c r="Z26" s="121"/>
      <c r="AA26" s="121"/>
      <c r="AB26" s="121"/>
      <c r="AC26" s="121"/>
      <c r="AD26" s="22"/>
      <c r="AE26" s="22"/>
      <c r="AF26" s="22"/>
      <c r="AG26" s="22"/>
      <c r="AH26" s="22"/>
      <c r="AI26" s="22"/>
      <c r="AJ26" s="22"/>
      <c r="AK26" s="22"/>
    </row>
    <row r="27" spans="1:37" ht="10.5">
      <c r="A27" s="22"/>
      <c r="B27" s="6"/>
      <c r="C27" s="6"/>
      <c r="D27" s="22"/>
      <c r="E27" s="22"/>
      <c r="F27" s="23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</row>
    <row r="28" spans="1:37" ht="11.25" thickBot="1">
      <c r="A28" s="22"/>
      <c r="B28" s="170" t="s">
        <v>39</v>
      </c>
      <c r="C28" s="170"/>
      <c r="D28" s="170"/>
      <c r="E28" s="170"/>
      <c r="F28" s="170"/>
      <c r="G28" s="6"/>
      <c r="H28" s="6"/>
      <c r="I28" s="6"/>
      <c r="J28" s="6"/>
      <c r="K28" s="6"/>
      <c r="L28" s="6"/>
      <c r="M28" s="6"/>
      <c r="N28" s="6"/>
      <c r="O28" s="6"/>
      <c r="P28" s="170" t="s">
        <v>40</v>
      </c>
      <c r="Q28" s="170"/>
      <c r="R28" s="170"/>
      <c r="S28" s="170"/>
      <c r="T28" s="170"/>
      <c r="U28" s="6"/>
      <c r="V28" s="6"/>
      <c r="W28" s="22"/>
      <c r="X28" s="6"/>
      <c r="Y28" s="6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94"/>
    </row>
    <row r="29" spans="1:37" ht="15.75" customHeight="1" thickBot="1">
      <c r="A29" s="22"/>
      <c r="B29" s="190" t="s">
        <v>41</v>
      </c>
      <c r="C29" s="192"/>
      <c r="D29" s="192"/>
      <c r="E29" s="192"/>
      <c r="F29" s="179"/>
      <c r="G29" s="179"/>
      <c r="H29" s="10" t="s">
        <v>91</v>
      </c>
      <c r="I29" s="215" t="s">
        <v>98</v>
      </c>
      <c r="J29" s="216"/>
      <c r="K29" s="216"/>
      <c r="L29" s="216"/>
      <c r="M29" s="216"/>
      <c r="N29" s="12"/>
      <c r="O29" s="95" t="s">
        <v>92</v>
      </c>
      <c r="P29" s="215" t="s">
        <v>42</v>
      </c>
      <c r="Q29" s="216"/>
      <c r="R29" s="216"/>
      <c r="S29" s="216"/>
      <c r="T29" s="216"/>
      <c r="U29" s="96"/>
      <c r="V29" s="12"/>
      <c r="W29" s="97" t="s">
        <v>93</v>
      </c>
      <c r="X29" s="22"/>
      <c r="Y29" s="22"/>
      <c r="Z29" s="98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94"/>
    </row>
    <row r="30" spans="1:37" ht="10.5">
      <c r="A30" s="22"/>
      <c r="B30" s="22"/>
      <c r="C30" s="22"/>
      <c r="D30" s="22"/>
      <c r="E30" s="22"/>
      <c r="F30" s="23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98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</row>
    <row r="31" spans="1:37" ht="11.25" thickBot="1">
      <c r="A31" s="22"/>
      <c r="B31" s="170" t="s">
        <v>43</v>
      </c>
      <c r="C31" s="170"/>
      <c r="D31" s="170"/>
      <c r="E31" s="170"/>
      <c r="F31" s="170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98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</row>
    <row r="32" spans="1:37" ht="17.25" customHeight="1" thickBot="1">
      <c r="A32" s="22"/>
      <c r="B32" s="190" t="s">
        <v>44</v>
      </c>
      <c r="C32" s="192"/>
      <c r="D32" s="192"/>
      <c r="E32" s="192"/>
      <c r="F32" s="179"/>
      <c r="G32" s="179"/>
      <c r="H32" s="10" t="s">
        <v>91</v>
      </c>
      <c r="I32" s="215" t="s">
        <v>97</v>
      </c>
      <c r="J32" s="216"/>
      <c r="K32" s="216"/>
      <c r="L32" s="216"/>
      <c r="M32" s="216"/>
      <c r="N32" s="96"/>
      <c r="O32" s="10" t="s">
        <v>94</v>
      </c>
      <c r="P32" s="215" t="s">
        <v>99</v>
      </c>
      <c r="Q32" s="216"/>
      <c r="R32" s="216"/>
      <c r="S32" s="216"/>
      <c r="T32" s="216"/>
      <c r="U32" s="216"/>
      <c r="V32" s="12"/>
      <c r="W32" s="97" t="s">
        <v>95</v>
      </c>
      <c r="X32" s="22"/>
      <c r="Y32" s="22"/>
      <c r="Z32" s="98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</row>
    <row r="33" spans="1:37" ht="15" customHeight="1" thickBot="1">
      <c r="A33" s="22"/>
      <c r="B33" s="22"/>
      <c r="C33" s="22"/>
      <c r="D33" s="22"/>
      <c r="E33" s="22"/>
      <c r="F33" s="23"/>
      <c r="G33" s="22"/>
      <c r="H33" s="22"/>
      <c r="I33" s="22"/>
      <c r="J33" s="22"/>
      <c r="K33" s="22"/>
      <c r="L33" s="22"/>
      <c r="M33" s="22"/>
      <c r="N33" s="22"/>
      <c r="O33" s="22"/>
      <c r="P33" s="219" t="s">
        <v>45</v>
      </c>
      <c r="Q33" s="219"/>
      <c r="R33" s="219"/>
      <c r="S33" s="219"/>
      <c r="T33" s="219"/>
      <c r="U33" s="99"/>
      <c r="V33" s="6"/>
      <c r="W33" s="100"/>
      <c r="X33" s="22"/>
      <c r="Y33" s="22"/>
      <c r="Z33" s="98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</row>
    <row r="34" spans="1:37" ht="18.75" customHeight="1" thickBot="1" thickTop="1">
      <c r="A34" s="20"/>
      <c r="B34" s="6"/>
      <c r="C34" s="6"/>
      <c r="D34" s="6"/>
      <c r="E34" s="6"/>
      <c r="F34" s="86"/>
      <c r="G34" s="6"/>
      <c r="H34" s="6"/>
      <c r="I34" s="6"/>
      <c r="J34" s="22"/>
      <c r="K34" s="57"/>
      <c r="L34" s="57"/>
      <c r="M34" s="57"/>
      <c r="N34" s="57"/>
      <c r="O34" s="57"/>
      <c r="P34" s="220" t="s">
        <v>42</v>
      </c>
      <c r="Q34" s="221"/>
      <c r="R34" s="221"/>
      <c r="S34" s="221"/>
      <c r="T34" s="221"/>
      <c r="U34" s="102"/>
      <c r="V34" s="101"/>
      <c r="W34" s="103" t="s">
        <v>93</v>
      </c>
      <c r="X34" s="22"/>
      <c r="Y34" s="22"/>
      <c r="Z34" s="98"/>
      <c r="AA34" s="22"/>
      <c r="AB34" s="20"/>
      <c r="AC34" s="20"/>
      <c r="AD34" s="20"/>
      <c r="AE34" s="20"/>
      <c r="AF34" s="20"/>
      <c r="AG34" s="20"/>
      <c r="AH34" s="20"/>
      <c r="AI34" s="20"/>
      <c r="AJ34" s="20"/>
      <c r="AK34" s="20"/>
    </row>
    <row r="35" spans="1:37" ht="12" thickBot="1" thickTop="1">
      <c r="A35" s="20"/>
      <c r="B35" s="6"/>
      <c r="C35" s="6"/>
      <c r="D35" s="6"/>
      <c r="E35" s="6"/>
      <c r="F35" s="86"/>
      <c r="G35" s="6"/>
      <c r="H35" s="6"/>
      <c r="I35" s="6"/>
      <c r="J35" s="22"/>
      <c r="K35" s="57"/>
      <c r="L35" s="57"/>
      <c r="M35" s="57"/>
      <c r="N35" s="57"/>
      <c r="O35" s="57"/>
      <c r="P35" s="6"/>
      <c r="Q35" s="6"/>
      <c r="R35" s="6"/>
      <c r="S35" s="6"/>
      <c r="T35" s="99"/>
      <c r="U35" s="99"/>
      <c r="V35" s="6"/>
      <c r="W35" s="100"/>
      <c r="X35" s="22"/>
      <c r="Y35" s="22"/>
      <c r="Z35" s="98"/>
      <c r="AA35" s="22"/>
      <c r="AB35" s="20"/>
      <c r="AC35" s="20"/>
      <c r="AD35" s="20"/>
      <c r="AE35" s="20"/>
      <c r="AF35" s="20"/>
      <c r="AG35" s="20"/>
      <c r="AH35" s="20"/>
      <c r="AI35" s="20"/>
      <c r="AJ35" s="20"/>
      <c r="AK35" s="20"/>
    </row>
    <row r="36" spans="1:37" ht="14.25" customHeight="1" thickTop="1">
      <c r="A36" s="20"/>
      <c r="B36" s="209" t="s">
        <v>46</v>
      </c>
      <c r="C36" s="210"/>
      <c r="D36" s="210"/>
      <c r="E36" s="210"/>
      <c r="F36" s="211"/>
      <c r="G36" s="212" t="s">
        <v>47</v>
      </c>
      <c r="H36" s="213"/>
      <c r="I36" s="213"/>
      <c r="J36" s="213"/>
      <c r="K36" s="213"/>
      <c r="L36" s="213"/>
      <c r="M36" s="213"/>
      <c r="N36" s="213"/>
      <c r="O36" s="213"/>
      <c r="P36" s="213"/>
      <c r="Q36" s="214"/>
      <c r="R36" s="6"/>
      <c r="S36" s="6"/>
      <c r="T36" s="6"/>
      <c r="U36" s="6"/>
      <c r="V36" s="6"/>
      <c r="W36" s="6"/>
      <c r="X36" s="22"/>
      <c r="Y36" s="22"/>
      <c r="Z36" s="98"/>
      <c r="AA36" s="22"/>
      <c r="AB36" s="20"/>
      <c r="AC36" s="20"/>
      <c r="AD36" s="20"/>
      <c r="AE36" s="20"/>
      <c r="AF36" s="20"/>
      <c r="AG36" s="20"/>
      <c r="AH36" s="20"/>
      <c r="AI36" s="20"/>
      <c r="AJ36" s="20"/>
      <c r="AK36" s="20"/>
    </row>
    <row r="37" spans="1:37" ht="18" customHeight="1" thickBot="1">
      <c r="A37" s="20"/>
      <c r="B37" s="104"/>
      <c r="C37" s="19"/>
      <c r="D37" s="19"/>
      <c r="E37" s="19"/>
      <c r="F37" s="18" t="s">
        <v>96</v>
      </c>
      <c r="G37" s="104"/>
      <c r="H37" s="19"/>
      <c r="I37" s="19"/>
      <c r="J37" s="19"/>
      <c r="K37" s="19"/>
      <c r="L37" s="19"/>
      <c r="M37" s="19"/>
      <c r="N37" s="19"/>
      <c r="O37" s="19"/>
      <c r="P37" s="19" t="s">
        <v>96</v>
      </c>
      <c r="Q37" s="105"/>
      <c r="R37" s="6"/>
      <c r="S37" s="6"/>
      <c r="T37" s="6"/>
      <c r="U37" s="6"/>
      <c r="V37" s="6"/>
      <c r="W37" s="6"/>
      <c r="X37" s="22"/>
      <c r="Y37" s="22"/>
      <c r="Z37" s="98"/>
      <c r="AA37" s="22"/>
      <c r="AB37" s="20"/>
      <c r="AC37" s="20"/>
      <c r="AD37" s="20"/>
      <c r="AE37" s="20"/>
      <c r="AF37" s="20"/>
      <c r="AG37" s="20"/>
      <c r="AH37" s="20"/>
      <c r="AI37" s="20"/>
      <c r="AJ37" s="20"/>
      <c r="AK37" s="20"/>
    </row>
    <row r="38" spans="1:37" ht="11.25" thickTop="1">
      <c r="A38" s="20"/>
      <c r="B38" s="6"/>
      <c r="C38" s="6"/>
      <c r="D38" s="6"/>
      <c r="E38" s="6"/>
      <c r="F38" s="86"/>
      <c r="G38" s="6"/>
      <c r="H38" s="6"/>
      <c r="I38" s="6"/>
      <c r="J38" s="22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22"/>
      <c r="Y38" s="22"/>
      <c r="Z38" s="22"/>
      <c r="AA38" s="22"/>
      <c r="AB38" s="20"/>
      <c r="AC38" s="20"/>
      <c r="AD38" s="20"/>
      <c r="AE38" s="20"/>
      <c r="AF38" s="20"/>
      <c r="AG38" s="20"/>
      <c r="AH38" s="20"/>
      <c r="AI38" s="20"/>
      <c r="AJ38" s="20"/>
      <c r="AK38" s="20"/>
    </row>
    <row r="39" spans="1:37" ht="10.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</row>
    <row r="40" spans="1:37" ht="10.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</row>
    <row r="41" spans="1:37" ht="10.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</row>
    <row r="42" spans="1:37" ht="10.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</row>
    <row r="43" spans="1:37" ht="10.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</row>
    <row r="44" spans="1:37" ht="10.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</row>
    <row r="45" spans="1:37" ht="10.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</row>
    <row r="46" spans="1:37" ht="10.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</row>
    <row r="47" spans="1:37" ht="10.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</row>
    <row r="48" spans="1:37" ht="10.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</row>
    <row r="49" spans="1:37" ht="10.5">
      <c r="A49" s="20"/>
      <c r="B49" s="22"/>
      <c r="C49" s="98"/>
      <c r="D49" s="98"/>
      <c r="E49" s="22"/>
      <c r="F49" s="23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0"/>
      <c r="AC49" s="20"/>
      <c r="AD49" s="20"/>
      <c r="AE49" s="20"/>
      <c r="AF49" s="20"/>
      <c r="AG49" s="20"/>
      <c r="AH49" s="20"/>
      <c r="AI49" s="20"/>
      <c r="AJ49" s="20"/>
      <c r="AK49" s="20"/>
    </row>
    <row r="50" spans="1:37" ht="10.5">
      <c r="A50" s="20"/>
      <c r="B50" s="20"/>
      <c r="C50" s="98"/>
      <c r="D50" s="98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</row>
    <row r="51" spans="1:37" ht="10.5">
      <c r="A51" s="20"/>
      <c r="B51" s="20"/>
      <c r="C51" s="98"/>
      <c r="D51" s="98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</row>
    <row r="52" spans="1:37" ht="10.5">
      <c r="A52" s="20"/>
      <c r="B52" s="20"/>
      <c r="C52" s="98"/>
      <c r="D52" s="98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</row>
    <row r="53" spans="1:37" ht="10.5">
      <c r="A53" s="20"/>
      <c r="B53" s="20"/>
      <c r="C53" s="98"/>
      <c r="D53" s="98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</row>
    <row r="54" spans="1:37" ht="10.5">
      <c r="A54" s="20"/>
      <c r="B54" s="20"/>
      <c r="C54" s="98"/>
      <c r="D54" s="98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</row>
    <row r="55" spans="1:37" ht="10.5">
      <c r="A55" s="20"/>
      <c r="B55" s="20"/>
      <c r="C55" s="98"/>
      <c r="D55" s="98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</row>
    <row r="56" spans="1:37" ht="10.5">
      <c r="A56" s="20"/>
      <c r="B56" s="20"/>
      <c r="C56" s="98"/>
      <c r="D56" s="98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</row>
    <row r="57" spans="1:37" ht="10.5">
      <c r="A57" s="20"/>
      <c r="B57" s="20"/>
      <c r="C57" s="22"/>
      <c r="D57" s="22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</row>
  </sheetData>
  <sheetProtection/>
  <mergeCells count="60">
    <mergeCell ref="A19:A22"/>
    <mergeCell ref="B2:AB2"/>
    <mergeCell ref="P33:T33"/>
    <mergeCell ref="P34:T34"/>
    <mergeCell ref="C14:D14"/>
    <mergeCell ref="C6:C10"/>
    <mergeCell ref="B3:B5"/>
    <mergeCell ref="C3:D5"/>
    <mergeCell ref="B25:C25"/>
    <mergeCell ref="B32:E32"/>
    <mergeCell ref="B36:F36"/>
    <mergeCell ref="G36:Q36"/>
    <mergeCell ref="P28:T28"/>
    <mergeCell ref="P29:T29"/>
    <mergeCell ref="P32:U32"/>
    <mergeCell ref="B31:F31"/>
    <mergeCell ref="I29:M29"/>
    <mergeCell ref="I32:M32"/>
    <mergeCell ref="F32:G32"/>
    <mergeCell ref="B28:F28"/>
    <mergeCell ref="AC3:AF3"/>
    <mergeCell ref="C11:D11"/>
    <mergeCell ref="C13:D13"/>
    <mergeCell ref="AD16:AE16"/>
    <mergeCell ref="AD7:AE7"/>
    <mergeCell ref="AD8:AE8"/>
    <mergeCell ref="AD10:AE10"/>
    <mergeCell ref="AD9:AE9"/>
    <mergeCell ref="E3:AB5"/>
    <mergeCell ref="C16:D16"/>
    <mergeCell ref="AD20:AE20"/>
    <mergeCell ref="B6:B12"/>
    <mergeCell ref="F29:G29"/>
    <mergeCell ref="D25:F25"/>
    <mergeCell ref="AG5:AI5"/>
    <mergeCell ref="AD6:AE6"/>
    <mergeCell ref="C12:D12"/>
    <mergeCell ref="AC5:AF5"/>
    <mergeCell ref="B24:C24"/>
    <mergeCell ref="B29:E29"/>
    <mergeCell ref="AG4:AI4"/>
    <mergeCell ref="C15:D15"/>
    <mergeCell ref="AD11:AE11"/>
    <mergeCell ref="AC19:AF19"/>
    <mergeCell ref="AH21:AI21"/>
    <mergeCell ref="B23:F23"/>
    <mergeCell ref="C20:D20"/>
    <mergeCell ref="C17:D17"/>
    <mergeCell ref="C18:D18"/>
    <mergeCell ref="C19:D19"/>
    <mergeCell ref="AJ3:AK3"/>
    <mergeCell ref="AJ5:AK5"/>
    <mergeCell ref="AC15:AF15"/>
    <mergeCell ref="AD12:AE12"/>
    <mergeCell ref="AG3:AI3"/>
    <mergeCell ref="AH22:AI22"/>
    <mergeCell ref="AG21:AG22"/>
    <mergeCell ref="AJ4:AK4"/>
    <mergeCell ref="AC4:AF4"/>
    <mergeCell ref="AG16:AI16"/>
  </mergeCells>
  <printOptions horizontalCentered="1"/>
  <pageMargins left="0.5905511811023623" right="0" top="0.1968503937007874" bottom="0.1968503937007874" header="0.5118110236220472" footer="0.5118110236220472"/>
  <pageSetup fitToHeight="1" fitToWidth="1"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墨田区役所</dc:creator>
  <cp:keywords/>
  <dc:description/>
  <cp:lastModifiedBy>墨田区役所</cp:lastModifiedBy>
  <cp:lastPrinted>2024-01-20T02:22:26Z</cp:lastPrinted>
  <dcterms:created xsi:type="dcterms:W3CDTF">2014-06-04T01:28:32Z</dcterms:created>
  <dcterms:modified xsi:type="dcterms:W3CDTF">2024-01-20T05:06:28Z</dcterms:modified>
  <cp:category/>
  <cp:version/>
  <cp:contentType/>
  <cp:contentStatus/>
</cp:coreProperties>
</file>